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d2469/Documents/SWDBA/2019 - Lubbock TX/"/>
    </mc:Choice>
  </mc:AlternateContent>
  <xr:revisionPtr revIDLastSave="0" documentId="13_ncr:1_{CFC816D2-47FD-9D4E-9ECD-D0DE14341126}" xr6:coauthVersionLast="36" xr6:coauthVersionMax="36" xr10:uidLastSave="{00000000-0000-0000-0000-000000000000}"/>
  <bookViews>
    <workbookView xWindow="0" yWindow="460" windowWidth="28800" windowHeight="16100" firstSheet="12" activeTab="24" xr2:uid="{00000000-000D-0000-FFFF-FFFF00000000}"/>
  </bookViews>
  <sheets>
    <sheet name="Prize Distribution" sheetId="1" r:id="rId1"/>
    <sheet name="Percentage" sheetId="2" r:id="rId2"/>
    <sheet name="Team Lineup" sheetId="3" r:id="rId3"/>
    <sheet name="Doubles Lineup" sheetId="4" r:id="rId4"/>
    <sheet name="Singles Lineup" sheetId="5" r:id="rId5"/>
    <sheet name="HC_Roster" sheetId="6" r:id="rId6"/>
    <sheet name="Roster" sheetId="7" r:id="rId7"/>
    <sheet name="Team Score" sheetId="8" r:id="rId8"/>
    <sheet name="Team Standings" sheetId="9" r:id="rId9"/>
    <sheet name="Double Score" sheetId="10" r:id="rId10"/>
    <sheet name="Double Standings" sheetId="11" r:id="rId11"/>
    <sheet name="Single Score" sheetId="12" r:id="rId12"/>
    <sheet name="Single Standings" sheetId="13" r:id="rId13"/>
    <sheet name="All-Events" sheetId="14" r:id="rId14"/>
    <sheet name="All-Events Standings" sheetId="15" r:id="rId15"/>
    <sheet name="Hoffman Score" sheetId="16" r:id="rId16"/>
    <sheet name="Hoffman Standings" sheetId="17" r:id="rId17"/>
    <sheet name="Hoffman Bracket" sheetId="18" r:id="rId18"/>
    <sheet name="HC Classic Score" sheetId="19" r:id="rId19"/>
    <sheet name="HC Classic Standings" sheetId="20" r:id="rId20"/>
    <sheet name="HC Classic Bracket" sheetId="21" r:id="rId21"/>
    <sheet name="Masters Score" sheetId="22" r:id="rId22"/>
    <sheet name="Masters Standings" sheetId="23" r:id="rId23"/>
    <sheet name="Masters Bracket" sheetId="24" r:id="rId24"/>
    <sheet name="Payout Prize" sheetId="25" r:id="rId25"/>
  </sheets>
  <externalReferences>
    <externalReference r:id="rId26"/>
    <externalReference r:id="rId27"/>
    <externalReference r:id="rId28"/>
  </externalReferences>
  <calcPr calcId="181029"/>
</workbook>
</file>

<file path=xl/calcChain.xml><?xml version="1.0" encoding="utf-8"?>
<calcChain xmlns="http://schemas.openxmlformats.org/spreadsheetml/2006/main">
  <c r="G161" i="25" l="1"/>
  <c r="H161" i="25" s="1"/>
  <c r="G160" i="25"/>
  <c r="H160" i="25" s="1"/>
  <c r="G159" i="25"/>
  <c r="G158" i="25"/>
  <c r="H154" i="25"/>
  <c r="H153" i="25"/>
  <c r="H152" i="25"/>
  <c r="H151" i="25"/>
  <c r="H147" i="25"/>
  <c r="H146" i="25"/>
  <c r="G145" i="25"/>
  <c r="H145" i="25" s="1"/>
  <c r="H144" i="25"/>
  <c r="H140" i="25"/>
  <c r="H139" i="25"/>
  <c r="H138" i="25"/>
  <c r="H137" i="25"/>
  <c r="H133" i="25"/>
  <c r="G132" i="25"/>
  <c r="H132" i="25" s="1"/>
  <c r="G131" i="25"/>
  <c r="H131" i="25" s="1"/>
  <c r="H130" i="25"/>
  <c r="G126" i="25"/>
  <c r="H126" i="25" s="1"/>
  <c r="H125" i="25"/>
  <c r="H124" i="25"/>
  <c r="H123" i="25"/>
  <c r="G119" i="25"/>
  <c r="G118" i="25"/>
  <c r="G117" i="25"/>
  <c r="H117" i="25" s="1"/>
  <c r="G116" i="25"/>
  <c r="G112" i="25"/>
  <c r="H112" i="25" s="1"/>
  <c r="G110" i="25"/>
  <c r="H109" i="25"/>
  <c r="G105" i="25"/>
  <c r="H104" i="25"/>
  <c r="H103" i="25"/>
  <c r="G102" i="25"/>
  <c r="H102" i="25" s="1"/>
  <c r="H98" i="25"/>
  <c r="H97" i="25"/>
  <c r="H96" i="25"/>
  <c r="G95" i="25"/>
  <c r="G91" i="25"/>
  <c r="H91" i="25" s="1"/>
  <c r="G90" i="25"/>
  <c r="H90" i="25" s="1"/>
  <c r="G89" i="25"/>
  <c r="H88" i="25"/>
  <c r="G84" i="25"/>
  <c r="H84" i="25" s="1"/>
  <c r="G83" i="25"/>
  <c r="H83" i="25" s="1"/>
  <c r="G81" i="25"/>
  <c r="H81" i="25" s="1"/>
  <c r="G77" i="25"/>
  <c r="H77" i="25" s="1"/>
  <c r="G76" i="25"/>
  <c r="H76" i="25" s="1"/>
  <c r="G75" i="25"/>
  <c r="H75" i="25" s="1"/>
  <c r="G74" i="25"/>
  <c r="H74" i="25" s="1"/>
  <c r="H70" i="25"/>
  <c r="G69" i="25"/>
  <c r="G68" i="25"/>
  <c r="H68" i="25" s="1"/>
  <c r="G67" i="25"/>
  <c r="H67" i="25" s="1"/>
  <c r="G63" i="25"/>
  <c r="G62" i="25"/>
  <c r="H62" i="25" s="1"/>
  <c r="H61" i="25"/>
  <c r="G60" i="25"/>
  <c r="G56" i="25"/>
  <c r="H55" i="25"/>
  <c r="G54" i="25"/>
  <c r="G53" i="25"/>
  <c r="H53" i="25" s="1"/>
  <c r="H49" i="25"/>
  <c r="H48" i="25"/>
  <c r="G42" i="25"/>
  <c r="H41" i="25"/>
  <c r="G40" i="25"/>
  <c r="G35" i="25"/>
  <c r="G32" i="25"/>
  <c r="G28" i="25"/>
  <c r="H28" i="25"/>
  <c r="H27" i="25"/>
  <c r="H26" i="25"/>
  <c r="G21" i="25"/>
  <c r="H21" i="25" s="1"/>
  <c r="H20" i="25"/>
  <c r="G19" i="25"/>
  <c r="G18" i="25"/>
  <c r="H18" i="25" s="1"/>
  <c r="G14" i="25"/>
  <c r="G13" i="25"/>
  <c r="H13" i="25"/>
  <c r="H12" i="25"/>
  <c r="H11" i="25"/>
  <c r="G7" i="25"/>
  <c r="G6" i="25"/>
  <c r="H6" i="25" s="1"/>
  <c r="G4" i="25"/>
  <c r="F158" i="25"/>
  <c r="F116" i="25"/>
  <c r="F105" i="25"/>
  <c r="F95" i="25"/>
  <c r="F91" i="25"/>
  <c r="H89" i="25"/>
  <c r="F77" i="25"/>
  <c r="F74" i="25"/>
  <c r="F69" i="25"/>
  <c r="H69" i="25" s="1"/>
  <c r="F60" i="25"/>
  <c r="F56" i="25"/>
  <c r="F54" i="25"/>
  <c r="H40" i="25"/>
  <c r="H39" i="25"/>
  <c r="F35" i="25"/>
  <c r="H33" i="25"/>
  <c r="H32" i="25"/>
  <c r="F21" i="25"/>
  <c r="F18" i="25"/>
  <c r="F7" i="25"/>
  <c r="F5" i="25"/>
  <c r="E159" i="25"/>
  <c r="E119" i="25"/>
  <c r="E118" i="25"/>
  <c r="E116" i="25"/>
  <c r="E112" i="25"/>
  <c r="E111" i="25"/>
  <c r="E110" i="25"/>
  <c r="E104" i="25"/>
  <c r="E95" i="25"/>
  <c r="E82" i="25"/>
  <c r="E63" i="25"/>
  <c r="E47" i="25"/>
  <c r="E46" i="25"/>
  <c r="E42" i="25"/>
  <c r="E40" i="25"/>
  <c r="E39" i="25"/>
  <c r="E35" i="25"/>
  <c r="E26" i="25"/>
  <c r="E25" i="25"/>
  <c r="E14" i="25"/>
  <c r="E13" i="25"/>
  <c r="E4" i="25"/>
  <c r="L161" i="25"/>
  <c r="L160" i="25"/>
  <c r="L159" i="25"/>
  <c r="L158" i="25"/>
  <c r="L154" i="25"/>
  <c r="L152" i="25"/>
  <c r="L151" i="25"/>
  <c r="L147" i="25"/>
  <c r="L146" i="25"/>
  <c r="L145" i="25"/>
  <c r="L144" i="25"/>
  <c r="L133" i="25"/>
  <c r="L132" i="25"/>
  <c r="L131" i="25"/>
  <c r="L130" i="25"/>
  <c r="L125" i="25"/>
  <c r="L124" i="25"/>
  <c r="L123" i="25"/>
  <c r="L119" i="25"/>
  <c r="L118" i="25"/>
  <c r="L117" i="25"/>
  <c r="L116" i="25"/>
  <c r="L112" i="25"/>
  <c r="L111" i="25"/>
  <c r="L109" i="25"/>
  <c r="L105" i="25"/>
  <c r="L104" i="25"/>
  <c r="L103" i="25"/>
  <c r="L102" i="25"/>
  <c r="L98" i="25"/>
  <c r="L97" i="25"/>
  <c r="L96" i="25"/>
  <c r="L95" i="25"/>
  <c r="L91" i="25"/>
  <c r="L90" i="25"/>
  <c r="L89" i="25"/>
  <c r="L88" i="25"/>
  <c r="L84" i="25"/>
  <c r="L83" i="25"/>
  <c r="L82" i="25"/>
  <c r="L81" i="25"/>
  <c r="L77" i="25"/>
  <c r="L76" i="25"/>
  <c r="L75" i="25"/>
  <c r="L74" i="25"/>
  <c r="L70" i="25"/>
  <c r="L69" i="25"/>
  <c r="L68" i="25"/>
  <c r="L67" i="25"/>
  <c r="L63" i="25"/>
  <c r="L62" i="25"/>
  <c r="L61" i="25"/>
  <c r="L60" i="25"/>
  <c r="L56" i="25"/>
  <c r="L55" i="25"/>
  <c r="L54" i="25"/>
  <c r="L53" i="25"/>
  <c r="L46" i="25"/>
  <c r="L42" i="25"/>
  <c r="L41" i="25"/>
  <c r="L39" i="25"/>
  <c r="L35" i="25"/>
  <c r="L34" i="25"/>
  <c r="L33" i="25"/>
  <c r="L32" i="25"/>
  <c r="L28" i="25"/>
  <c r="L27" i="25"/>
  <c r="L26" i="25"/>
  <c r="L25" i="25"/>
  <c r="L21" i="25"/>
  <c r="L19" i="25"/>
  <c r="L18" i="25"/>
  <c r="L14" i="25"/>
  <c r="L13" i="25"/>
  <c r="L12" i="25"/>
  <c r="L11" i="25"/>
  <c r="L7" i="25"/>
  <c r="L6" i="25"/>
  <c r="L5" i="25"/>
  <c r="L4" i="25"/>
  <c r="I161" i="25"/>
  <c r="I160" i="25"/>
  <c r="I159" i="25"/>
  <c r="I158" i="25"/>
  <c r="I154" i="25"/>
  <c r="I153" i="25"/>
  <c r="I152" i="25"/>
  <c r="I151" i="25"/>
  <c r="I147" i="25"/>
  <c r="I146" i="25"/>
  <c r="I145" i="25"/>
  <c r="I144" i="25"/>
  <c r="I140" i="25"/>
  <c r="I139" i="25"/>
  <c r="I138" i="25"/>
  <c r="I137" i="25"/>
  <c r="I133" i="25"/>
  <c r="I132" i="25"/>
  <c r="I131" i="25"/>
  <c r="I130" i="25"/>
  <c r="I126" i="25"/>
  <c r="I125" i="25"/>
  <c r="I124" i="25"/>
  <c r="I123" i="25"/>
  <c r="I119" i="25"/>
  <c r="I118" i="25"/>
  <c r="I117" i="25"/>
  <c r="I116" i="25"/>
  <c r="I112" i="25"/>
  <c r="I111" i="25"/>
  <c r="I110" i="25"/>
  <c r="I109" i="25"/>
  <c r="I105" i="25"/>
  <c r="I104" i="25"/>
  <c r="I103" i="25"/>
  <c r="I102" i="25"/>
  <c r="I98" i="25"/>
  <c r="I97" i="25"/>
  <c r="I96" i="25"/>
  <c r="I95" i="25"/>
  <c r="I91" i="25"/>
  <c r="I90" i="25"/>
  <c r="I89" i="25"/>
  <c r="I88" i="25"/>
  <c r="I84" i="25"/>
  <c r="I83" i="25"/>
  <c r="I82" i="25"/>
  <c r="I81" i="25"/>
  <c r="I77" i="25"/>
  <c r="I76" i="25"/>
  <c r="I75" i="25"/>
  <c r="I74" i="25"/>
  <c r="I70" i="25"/>
  <c r="I69" i="25"/>
  <c r="I68" i="25"/>
  <c r="I67" i="25"/>
  <c r="I63" i="25"/>
  <c r="I62" i="25"/>
  <c r="I61" i="25"/>
  <c r="I60" i="25"/>
  <c r="I56" i="25"/>
  <c r="I55" i="25"/>
  <c r="I54" i="25"/>
  <c r="I53" i="25"/>
  <c r="I49" i="25"/>
  <c r="I48" i="25"/>
  <c r="I47" i="25"/>
  <c r="I46" i="25"/>
  <c r="I42" i="25"/>
  <c r="I41" i="25"/>
  <c r="I40" i="25"/>
  <c r="I39" i="25"/>
  <c r="I35" i="25"/>
  <c r="I34" i="25"/>
  <c r="I33" i="25"/>
  <c r="I32" i="25"/>
  <c r="I28" i="25"/>
  <c r="I27" i="25"/>
  <c r="I26" i="25"/>
  <c r="I25" i="25"/>
  <c r="I21" i="25"/>
  <c r="I20" i="25"/>
  <c r="I19" i="25"/>
  <c r="I18" i="25"/>
  <c r="I14" i="25"/>
  <c r="I13" i="25"/>
  <c r="I12" i="25"/>
  <c r="I11" i="25"/>
  <c r="I7" i="25"/>
  <c r="I6" i="25"/>
  <c r="I5" i="25"/>
  <c r="I4" i="25"/>
  <c r="J161" i="25"/>
  <c r="J159" i="25"/>
  <c r="J160" i="25"/>
  <c r="J158" i="25"/>
  <c r="J154" i="25"/>
  <c r="J153" i="25"/>
  <c r="J152" i="25"/>
  <c r="J151" i="25"/>
  <c r="J147" i="25"/>
  <c r="J146" i="25"/>
  <c r="J145" i="25"/>
  <c r="J144" i="25"/>
  <c r="J140" i="25"/>
  <c r="J139" i="25"/>
  <c r="J138" i="25"/>
  <c r="J137" i="25"/>
  <c r="J133" i="25"/>
  <c r="J131" i="25"/>
  <c r="J132" i="25"/>
  <c r="J130" i="25"/>
  <c r="J125" i="25"/>
  <c r="J124" i="25"/>
  <c r="J126" i="25"/>
  <c r="J123" i="25"/>
  <c r="J118" i="25"/>
  <c r="J117" i="25"/>
  <c r="J119" i="25"/>
  <c r="J116" i="25"/>
  <c r="J112" i="25"/>
  <c r="J111" i="25"/>
  <c r="J110" i="25"/>
  <c r="J109" i="25"/>
  <c r="J104" i="25"/>
  <c r="J103" i="25"/>
  <c r="J105" i="25"/>
  <c r="J102" i="25"/>
  <c r="J98" i="25"/>
  <c r="J97" i="25"/>
  <c r="J96" i="25"/>
  <c r="J95" i="25"/>
  <c r="J91" i="25"/>
  <c r="J89" i="25"/>
  <c r="J90" i="25"/>
  <c r="J88" i="25"/>
  <c r="J83" i="25"/>
  <c r="J82" i="25"/>
  <c r="J84" i="25"/>
  <c r="J81" i="25"/>
  <c r="J77" i="25"/>
  <c r="J75" i="25"/>
  <c r="J76" i="25"/>
  <c r="J74" i="25"/>
  <c r="J70" i="25"/>
  <c r="J68" i="25"/>
  <c r="J69" i="25"/>
  <c r="J67" i="25"/>
  <c r="J63" i="25"/>
  <c r="J62" i="25"/>
  <c r="J61" i="25"/>
  <c r="J60" i="25"/>
  <c r="J56" i="25"/>
  <c r="J55" i="25"/>
  <c r="J54" i="25"/>
  <c r="J53" i="25"/>
  <c r="J49" i="25"/>
  <c r="J48" i="25"/>
  <c r="J47" i="25"/>
  <c r="J46" i="25"/>
  <c r="J42" i="25"/>
  <c r="J41" i="25"/>
  <c r="J40" i="25"/>
  <c r="J39" i="25"/>
  <c r="J35" i="25"/>
  <c r="J34" i="25"/>
  <c r="J33" i="25"/>
  <c r="J32" i="25"/>
  <c r="J28" i="25"/>
  <c r="J27" i="25"/>
  <c r="J26" i="25"/>
  <c r="J25" i="25"/>
  <c r="J21" i="25"/>
  <c r="J20" i="25"/>
  <c r="J19" i="25"/>
  <c r="J18" i="25"/>
  <c r="J14" i="25"/>
  <c r="J13" i="25"/>
  <c r="J12" i="25"/>
  <c r="J11" i="25"/>
  <c r="J7" i="25"/>
  <c r="J6" i="25"/>
  <c r="J5" i="25"/>
  <c r="J4" i="25"/>
  <c r="K46" i="25"/>
  <c r="B161" i="25"/>
  <c r="B160" i="25"/>
  <c r="B159" i="25"/>
  <c r="B158" i="25"/>
  <c r="B157" i="25"/>
  <c r="B154" i="25"/>
  <c r="B153" i="25"/>
  <c r="B152" i="25"/>
  <c r="B151" i="25"/>
  <c r="B150" i="25"/>
  <c r="B147" i="25"/>
  <c r="B146" i="25"/>
  <c r="B145" i="25"/>
  <c r="B144" i="25"/>
  <c r="B143" i="25"/>
  <c r="K145" i="25" s="1"/>
  <c r="B140" i="25"/>
  <c r="B139" i="25"/>
  <c r="B138" i="25"/>
  <c r="B137" i="25"/>
  <c r="B136" i="25"/>
  <c r="K140" i="25" s="1"/>
  <c r="B133" i="25"/>
  <c r="B132" i="25"/>
  <c r="B131" i="25"/>
  <c r="B130" i="25"/>
  <c r="B129" i="25"/>
  <c r="B126" i="25"/>
  <c r="B125" i="25"/>
  <c r="B124" i="25"/>
  <c r="B123" i="25"/>
  <c r="B122" i="25"/>
  <c r="B119" i="25"/>
  <c r="B118" i="25"/>
  <c r="B117" i="25"/>
  <c r="B116" i="25"/>
  <c r="B115" i="25"/>
  <c r="B112" i="25"/>
  <c r="B111" i="25"/>
  <c r="B110" i="25"/>
  <c r="B109" i="25"/>
  <c r="B108" i="25"/>
  <c r="K112" i="25" s="1"/>
  <c r="B105" i="25"/>
  <c r="B104" i="25"/>
  <c r="B103" i="25"/>
  <c r="B102" i="25"/>
  <c r="B101" i="25"/>
  <c r="B98" i="25"/>
  <c r="B97" i="25"/>
  <c r="B96" i="25"/>
  <c r="B95" i="25"/>
  <c r="B94" i="25"/>
  <c r="B91" i="25"/>
  <c r="B90" i="25"/>
  <c r="B89" i="25"/>
  <c r="B88" i="25"/>
  <c r="B87" i="25"/>
  <c r="K89" i="25" s="1"/>
  <c r="B84" i="25"/>
  <c r="B83" i="25"/>
  <c r="B82" i="25"/>
  <c r="B81" i="25"/>
  <c r="B80" i="25"/>
  <c r="K84" i="25" s="1"/>
  <c r="B77" i="25"/>
  <c r="B76" i="25"/>
  <c r="B75" i="25"/>
  <c r="B74" i="25"/>
  <c r="B73" i="25"/>
  <c r="B70" i="25"/>
  <c r="B69" i="25"/>
  <c r="B68" i="25"/>
  <c r="B67" i="25"/>
  <c r="B66" i="25"/>
  <c r="B63" i="25"/>
  <c r="B62" i="25"/>
  <c r="B61" i="25"/>
  <c r="B60" i="25"/>
  <c r="B59" i="25"/>
  <c r="B56" i="25"/>
  <c r="B55" i="25"/>
  <c r="B54" i="25"/>
  <c r="B53" i="25"/>
  <c r="B52" i="25"/>
  <c r="K54" i="25" s="1"/>
  <c r="B49" i="25"/>
  <c r="B48" i="25"/>
  <c r="B47" i="25"/>
  <c r="B46" i="25"/>
  <c r="B45" i="25"/>
  <c r="B42" i="25"/>
  <c r="B41" i="25"/>
  <c r="B40" i="25"/>
  <c r="B39" i="25"/>
  <c r="B38" i="25"/>
  <c r="B35" i="25"/>
  <c r="B34" i="25"/>
  <c r="B33" i="25"/>
  <c r="B32" i="25"/>
  <c r="B31" i="25"/>
  <c r="K35" i="25" s="1"/>
  <c r="B28" i="25"/>
  <c r="B27" i="25"/>
  <c r="B26" i="25"/>
  <c r="B25" i="25"/>
  <c r="B24" i="25"/>
  <c r="K27" i="25" s="1"/>
  <c r="B21" i="25"/>
  <c r="B20" i="25"/>
  <c r="B19" i="25"/>
  <c r="B18" i="25"/>
  <c r="B17" i="25"/>
  <c r="B14" i="25"/>
  <c r="B13" i="25"/>
  <c r="B12" i="25"/>
  <c r="B11" i="25"/>
  <c r="B10" i="25"/>
  <c r="B7" i="25"/>
  <c r="B6" i="25"/>
  <c r="B5" i="25"/>
  <c r="B4" i="25"/>
  <c r="B3" i="25"/>
  <c r="B3" i="6"/>
  <c r="B161" i="6"/>
  <c r="B160" i="6"/>
  <c r="B159" i="6"/>
  <c r="B158" i="6"/>
  <c r="B157" i="6"/>
  <c r="B154" i="6"/>
  <c r="B153" i="6"/>
  <c r="B152" i="6"/>
  <c r="B151" i="6"/>
  <c r="B150" i="6"/>
  <c r="B147" i="6"/>
  <c r="B146" i="6"/>
  <c r="B145" i="6"/>
  <c r="B144" i="6"/>
  <c r="B143" i="6"/>
  <c r="B140" i="6"/>
  <c r="B139" i="6"/>
  <c r="B138" i="6"/>
  <c r="B137" i="6"/>
  <c r="B136" i="6"/>
  <c r="B133" i="6"/>
  <c r="B132" i="6"/>
  <c r="B131" i="6"/>
  <c r="B130" i="6"/>
  <c r="B129" i="6"/>
  <c r="B126" i="6"/>
  <c r="B125" i="6"/>
  <c r="B124" i="6"/>
  <c r="B123" i="6"/>
  <c r="B122" i="6"/>
  <c r="B119" i="6"/>
  <c r="B118" i="6"/>
  <c r="B117" i="6"/>
  <c r="B116" i="6"/>
  <c r="B115" i="6"/>
  <c r="B112" i="6"/>
  <c r="B111" i="6"/>
  <c r="B110" i="6"/>
  <c r="B109" i="6"/>
  <c r="B108" i="6"/>
  <c r="B105" i="6"/>
  <c r="B104" i="6"/>
  <c r="B103" i="6"/>
  <c r="B102" i="6"/>
  <c r="B101" i="6"/>
  <c r="B98" i="6"/>
  <c r="B97" i="6"/>
  <c r="B96" i="6"/>
  <c r="B95" i="6"/>
  <c r="B94" i="6"/>
  <c r="B91" i="6"/>
  <c r="B90" i="6"/>
  <c r="B89" i="6"/>
  <c r="B88" i="6"/>
  <c r="B87" i="6"/>
  <c r="B84" i="6"/>
  <c r="B83" i="6"/>
  <c r="B82" i="6"/>
  <c r="B81" i="6"/>
  <c r="B80" i="6"/>
  <c r="B77" i="6"/>
  <c r="B76" i="6"/>
  <c r="B75" i="6"/>
  <c r="B74" i="6"/>
  <c r="B73" i="6"/>
  <c r="B70" i="6"/>
  <c r="B69" i="6"/>
  <c r="B68" i="6"/>
  <c r="B67" i="6"/>
  <c r="B66" i="6"/>
  <c r="B63" i="6"/>
  <c r="B62" i="6"/>
  <c r="B61" i="6"/>
  <c r="B60" i="6"/>
  <c r="B59" i="6"/>
  <c r="B56" i="6"/>
  <c r="B55" i="6"/>
  <c r="B54" i="6"/>
  <c r="B53" i="6"/>
  <c r="B52" i="6"/>
  <c r="B49" i="6"/>
  <c r="B48" i="6"/>
  <c r="B47" i="6"/>
  <c r="B46" i="6"/>
  <c r="B45" i="6"/>
  <c r="B42" i="6"/>
  <c r="B41" i="6"/>
  <c r="B40" i="6"/>
  <c r="B39" i="6"/>
  <c r="B38" i="6"/>
  <c r="B35" i="6"/>
  <c r="B34" i="6"/>
  <c r="B33" i="6"/>
  <c r="B32" i="6"/>
  <c r="B31" i="6"/>
  <c r="B28" i="6"/>
  <c r="B27" i="6"/>
  <c r="B26" i="6"/>
  <c r="B25" i="6"/>
  <c r="B24" i="6"/>
  <c r="B21" i="6"/>
  <c r="B20" i="6"/>
  <c r="B19" i="6"/>
  <c r="B18" i="6"/>
  <c r="B17" i="6"/>
  <c r="B14" i="6"/>
  <c r="B13" i="6"/>
  <c r="B12" i="6"/>
  <c r="B11" i="6"/>
  <c r="B10" i="6"/>
  <c r="B7" i="6"/>
  <c r="B6" i="6"/>
  <c r="B5" i="6"/>
  <c r="B4" i="6"/>
  <c r="K161" i="25"/>
  <c r="K160" i="25"/>
  <c r="K159" i="25"/>
  <c r="K158" i="25"/>
  <c r="K154" i="25"/>
  <c r="K153" i="25"/>
  <c r="K152" i="25"/>
  <c r="K151" i="25"/>
  <c r="K147" i="25"/>
  <c r="K146" i="25"/>
  <c r="K139" i="25"/>
  <c r="K133" i="25"/>
  <c r="K132" i="25"/>
  <c r="K131" i="25"/>
  <c r="K130" i="25"/>
  <c r="K126" i="25"/>
  <c r="K125" i="25"/>
  <c r="K124" i="25"/>
  <c r="K123" i="25"/>
  <c r="K119" i="25"/>
  <c r="K118" i="25"/>
  <c r="K117" i="25"/>
  <c r="K116" i="25"/>
  <c r="K105" i="25"/>
  <c r="K104" i="25"/>
  <c r="K103" i="25"/>
  <c r="K102" i="25"/>
  <c r="K98" i="25"/>
  <c r="K97" i="25"/>
  <c r="K96" i="25"/>
  <c r="K95" i="25"/>
  <c r="K91" i="25"/>
  <c r="K90" i="25"/>
  <c r="K83" i="25"/>
  <c r="K70" i="25"/>
  <c r="K69" i="25"/>
  <c r="K68" i="25"/>
  <c r="K67" i="25"/>
  <c r="K63" i="25"/>
  <c r="K62" i="25"/>
  <c r="K61" i="25"/>
  <c r="K60" i="25"/>
  <c r="K55" i="25"/>
  <c r="K49" i="25"/>
  <c r="K48" i="25"/>
  <c r="K47" i="25"/>
  <c r="K42" i="25"/>
  <c r="K41" i="25"/>
  <c r="K40" i="25"/>
  <c r="K39" i="25"/>
  <c r="K4" i="25"/>
  <c r="K28" i="25"/>
  <c r="K21" i="25"/>
  <c r="K20" i="25"/>
  <c r="K19" i="25"/>
  <c r="K18" i="25"/>
  <c r="K11" i="25"/>
  <c r="K14" i="25"/>
  <c r="K13" i="25"/>
  <c r="K12" i="25"/>
  <c r="K7" i="25"/>
  <c r="K6" i="25"/>
  <c r="K5" i="25"/>
  <c r="K77" i="25"/>
  <c r="K76" i="25"/>
  <c r="K75" i="25"/>
  <c r="K74" i="25"/>
  <c r="H34" i="25"/>
  <c r="H19" i="25"/>
  <c r="H7" i="25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H7" i="9"/>
  <c r="E7" i="9"/>
  <c r="C7" i="9"/>
  <c r="H6" i="9"/>
  <c r="E6" i="9"/>
  <c r="C6" i="9"/>
  <c r="H5" i="9"/>
  <c r="E5" i="9"/>
  <c r="C5" i="9"/>
  <c r="H4" i="9"/>
  <c r="E4" i="9"/>
  <c r="C4" i="9"/>
  <c r="H3" i="9"/>
  <c r="E3" i="9"/>
  <c r="C3" i="9"/>
  <c r="J1" i="9"/>
  <c r="G15" i="20"/>
  <c r="E15" i="20"/>
  <c r="C15" i="20"/>
  <c r="G14" i="20"/>
  <c r="E14" i="20"/>
  <c r="C14" i="20"/>
  <c r="G13" i="20"/>
  <c r="E13" i="20"/>
  <c r="C13" i="20"/>
  <c r="G12" i="20"/>
  <c r="E12" i="20"/>
  <c r="C12" i="20"/>
  <c r="G11" i="20"/>
  <c r="E11" i="20"/>
  <c r="C11" i="20"/>
  <c r="G10" i="20"/>
  <c r="E10" i="20"/>
  <c r="C10" i="20"/>
  <c r="G9" i="20"/>
  <c r="E9" i="20"/>
  <c r="C9" i="20"/>
  <c r="G8" i="20"/>
  <c r="E8" i="20"/>
  <c r="C8" i="20"/>
  <c r="G7" i="20"/>
  <c r="E7" i="20"/>
  <c r="C7" i="20"/>
  <c r="G6" i="20"/>
  <c r="E6" i="20"/>
  <c r="C6" i="20"/>
  <c r="G5" i="20"/>
  <c r="E5" i="20"/>
  <c r="C5" i="20"/>
  <c r="G4" i="20"/>
  <c r="E4" i="20"/>
  <c r="C4" i="20"/>
  <c r="G3" i="20"/>
  <c r="E3" i="20"/>
  <c r="C3" i="20"/>
  <c r="K1" i="20"/>
  <c r="H158" i="25" l="1"/>
  <c r="H118" i="25"/>
  <c r="H105" i="25"/>
  <c r="H60" i="25"/>
  <c r="H56" i="25"/>
  <c r="H54" i="25"/>
  <c r="H5" i="25"/>
  <c r="H159" i="25"/>
  <c r="H119" i="25"/>
  <c r="H116" i="25"/>
  <c r="H111" i="25"/>
  <c r="H110" i="25"/>
  <c r="H95" i="25"/>
  <c r="H82" i="25"/>
  <c r="H63" i="25"/>
  <c r="H47" i="25"/>
  <c r="H46" i="25"/>
  <c r="H42" i="25"/>
  <c r="H35" i="25"/>
  <c r="H25" i="25"/>
  <c r="H14" i="25"/>
  <c r="H4" i="25"/>
  <c r="M75" i="25"/>
  <c r="M153" i="25"/>
  <c r="M147" i="25"/>
  <c r="M124" i="25"/>
  <c r="M117" i="25"/>
  <c r="M116" i="25"/>
  <c r="M69" i="25"/>
  <c r="M48" i="25"/>
  <c r="M20" i="25"/>
  <c r="M19" i="25"/>
  <c r="M7" i="25"/>
  <c r="M161" i="25"/>
  <c r="M159" i="25"/>
  <c r="M160" i="25"/>
  <c r="M158" i="25"/>
  <c r="M154" i="25"/>
  <c r="M152" i="25"/>
  <c r="M151" i="25"/>
  <c r="M146" i="25"/>
  <c r="M145" i="25"/>
  <c r="M140" i="25"/>
  <c r="M139" i="25"/>
  <c r="M133" i="25"/>
  <c r="M131" i="25"/>
  <c r="M132" i="25"/>
  <c r="M130" i="25"/>
  <c r="M125" i="25"/>
  <c r="M126" i="25"/>
  <c r="M123" i="25"/>
  <c r="M118" i="25"/>
  <c r="M119" i="25"/>
  <c r="M112" i="25"/>
  <c r="M104" i="25"/>
  <c r="M103" i="25"/>
  <c r="M105" i="25"/>
  <c r="M102" i="25"/>
  <c r="M98" i="25"/>
  <c r="M97" i="25"/>
  <c r="M96" i="25"/>
  <c r="M95" i="25"/>
  <c r="M91" i="25"/>
  <c r="M89" i="25"/>
  <c r="M90" i="25"/>
  <c r="M83" i="25"/>
  <c r="M84" i="25"/>
  <c r="M77" i="25"/>
  <c r="M76" i="25"/>
  <c r="M74" i="25"/>
  <c r="M70" i="25"/>
  <c r="M68" i="25"/>
  <c r="M67" i="25"/>
  <c r="M63" i="25"/>
  <c r="M62" i="25"/>
  <c r="M61" i="25"/>
  <c r="M60" i="25"/>
  <c r="M55" i="25"/>
  <c r="M54" i="25"/>
  <c r="M49" i="25"/>
  <c r="M47" i="25"/>
  <c r="M46" i="25"/>
  <c r="M42" i="25"/>
  <c r="M41" i="25"/>
  <c r="M40" i="25"/>
  <c r="M39" i="25"/>
  <c r="M35" i="25"/>
  <c r="M28" i="25"/>
  <c r="M27" i="25"/>
  <c r="M21" i="25"/>
  <c r="M18" i="25"/>
  <c r="M14" i="25"/>
  <c r="M13" i="25"/>
  <c r="M12" i="25"/>
  <c r="M11" i="25"/>
  <c r="M6" i="25"/>
  <c r="M5" i="25"/>
  <c r="M4" i="25"/>
  <c r="K56" i="25"/>
  <c r="M56" i="25" s="1"/>
  <c r="K32" i="25"/>
  <c r="M32" i="25" s="1"/>
  <c r="K81" i="25"/>
  <c r="M81" i="25" s="1"/>
  <c r="K109" i="25"/>
  <c r="M109" i="25" s="1"/>
  <c r="K137" i="25"/>
  <c r="M137" i="25" s="1"/>
  <c r="K33" i="25"/>
  <c r="M33" i="25" s="1"/>
  <c r="K82" i="25"/>
  <c r="M82" i="25" s="1"/>
  <c r="K110" i="25"/>
  <c r="M110" i="25" s="1"/>
  <c r="K138" i="25"/>
  <c r="M138" i="25" s="1"/>
  <c r="K34" i="25"/>
  <c r="M34" i="25" s="1"/>
  <c r="K111" i="25"/>
  <c r="M111" i="25" s="1"/>
  <c r="K25" i="25"/>
  <c r="M25" i="25" s="1"/>
  <c r="K26" i="25"/>
  <c r="M26" i="25" s="1"/>
  <c r="K53" i="25"/>
  <c r="M53" i="25" s="1"/>
  <c r="K88" i="25"/>
  <c r="M88" i="25" s="1"/>
  <c r="K144" i="25"/>
  <c r="M144" i="25" s="1"/>
  <c r="E18" i="23" l="1"/>
  <c r="C18" i="23"/>
  <c r="E17" i="23"/>
  <c r="C17" i="23"/>
  <c r="E16" i="23"/>
  <c r="C16" i="23"/>
  <c r="E15" i="23"/>
  <c r="C15" i="23"/>
  <c r="E14" i="23"/>
  <c r="C14" i="23"/>
  <c r="E13" i="23"/>
  <c r="C13" i="23"/>
  <c r="E12" i="23"/>
  <c r="C12" i="23"/>
  <c r="E11" i="23"/>
  <c r="C11" i="23"/>
  <c r="G10" i="23"/>
  <c r="E10" i="23"/>
  <c r="C10" i="23"/>
  <c r="G9" i="23"/>
  <c r="E9" i="23"/>
  <c r="C9" i="23"/>
  <c r="G8" i="23"/>
  <c r="E8" i="23"/>
  <c r="C8" i="23"/>
  <c r="G7" i="23"/>
  <c r="E7" i="23"/>
  <c r="C7" i="23"/>
  <c r="G6" i="23"/>
  <c r="E6" i="23"/>
  <c r="C6" i="23"/>
  <c r="G5" i="23"/>
  <c r="E5" i="23"/>
  <c r="C5" i="23"/>
  <c r="G4" i="23"/>
  <c r="E4" i="23"/>
  <c r="C4" i="23"/>
  <c r="G3" i="23"/>
  <c r="E3" i="23"/>
  <c r="C3" i="23"/>
  <c r="I1" i="23"/>
  <c r="H1" i="17"/>
  <c r="I1" i="15"/>
  <c r="H368" i="22"/>
  <c r="K368" i="22" s="1"/>
  <c r="D368" i="22"/>
  <c r="C368" i="22"/>
  <c r="H364" i="22"/>
  <c r="K364" i="22" s="1"/>
  <c r="D364" i="22"/>
  <c r="C364" i="22"/>
  <c r="H360" i="22"/>
  <c r="K360" i="22" s="1"/>
  <c r="D360" i="22"/>
  <c r="C360" i="22"/>
  <c r="H356" i="22"/>
  <c r="D356" i="22"/>
  <c r="C356" i="22"/>
  <c r="H352" i="22"/>
  <c r="K352" i="22" s="1"/>
  <c r="D352" i="22"/>
  <c r="C352" i="22"/>
  <c r="H348" i="22"/>
  <c r="K348" i="22" s="1"/>
  <c r="D348" i="22"/>
  <c r="C348" i="22"/>
  <c r="H344" i="22"/>
  <c r="K344" i="22" s="1"/>
  <c r="D344" i="22"/>
  <c r="C344" i="22"/>
  <c r="H340" i="22"/>
  <c r="K340" i="22" s="1"/>
  <c r="D340" i="22"/>
  <c r="C340" i="22"/>
  <c r="H336" i="22"/>
  <c r="K336" i="22" s="1"/>
  <c r="D336" i="22"/>
  <c r="C336" i="22"/>
  <c r="H332" i="22"/>
  <c r="K332" i="22" s="1"/>
  <c r="D332" i="22"/>
  <c r="C332" i="22"/>
  <c r="H328" i="22"/>
  <c r="K328" i="22" s="1"/>
  <c r="D328" i="22"/>
  <c r="C328" i="22"/>
  <c r="H324" i="22"/>
  <c r="K324" i="22" s="1"/>
  <c r="D324" i="22"/>
  <c r="C324" i="22"/>
  <c r="H320" i="22"/>
  <c r="K320" i="22" s="1"/>
  <c r="D320" i="22"/>
  <c r="C320" i="22"/>
  <c r="H316" i="22"/>
  <c r="K316" i="22" s="1"/>
  <c r="D316" i="22"/>
  <c r="C316" i="22"/>
  <c r="H312" i="22"/>
  <c r="K312" i="22" s="1"/>
  <c r="D312" i="22"/>
  <c r="C312" i="22"/>
  <c r="H308" i="22"/>
  <c r="K308" i="22" s="1"/>
  <c r="D308" i="22"/>
  <c r="C308" i="22"/>
  <c r="H304" i="22"/>
  <c r="K304" i="22" s="1"/>
  <c r="D304" i="22"/>
  <c r="C304" i="22"/>
  <c r="K300" i="22"/>
  <c r="H300" i="22"/>
  <c r="D300" i="22"/>
  <c r="C300" i="22"/>
  <c r="H296" i="22"/>
  <c r="K296" i="22" s="1"/>
  <c r="D296" i="22"/>
  <c r="C296" i="22"/>
  <c r="H292" i="22"/>
  <c r="K292" i="22" s="1"/>
  <c r="D292" i="22"/>
  <c r="C292" i="22"/>
  <c r="H288" i="22"/>
  <c r="K288" i="22" s="1"/>
  <c r="D288" i="22"/>
  <c r="C288" i="22"/>
  <c r="H284" i="22"/>
  <c r="K284" i="22" s="1"/>
  <c r="D284" i="22"/>
  <c r="C284" i="22"/>
  <c r="H280" i="22"/>
  <c r="K280" i="22" s="1"/>
  <c r="D280" i="22"/>
  <c r="C280" i="22"/>
  <c r="H276" i="22"/>
  <c r="K276" i="22" s="1"/>
  <c r="D276" i="22"/>
  <c r="C276" i="22"/>
  <c r="H272" i="22"/>
  <c r="K272" i="22" s="1"/>
  <c r="D272" i="22"/>
  <c r="C272" i="22"/>
  <c r="H268" i="22"/>
  <c r="K268" i="22" s="1"/>
  <c r="D268" i="22"/>
  <c r="C268" i="22"/>
  <c r="H264" i="22"/>
  <c r="K264" i="22" s="1"/>
  <c r="D264" i="22"/>
  <c r="C264" i="22"/>
  <c r="H260" i="22"/>
  <c r="K260" i="22" s="1"/>
  <c r="D260" i="22"/>
  <c r="C260" i="22"/>
  <c r="H256" i="22"/>
  <c r="K256" i="22" s="1"/>
  <c r="D256" i="22"/>
  <c r="C256" i="22"/>
  <c r="H252" i="22"/>
  <c r="K252" i="22" s="1"/>
  <c r="D252" i="22"/>
  <c r="C252" i="22"/>
  <c r="H248" i="22"/>
  <c r="K248" i="22" s="1"/>
  <c r="D248" i="22"/>
  <c r="C248" i="22"/>
  <c r="H244" i="22"/>
  <c r="K244" i="22" s="1"/>
  <c r="D244" i="22"/>
  <c r="C244" i="22"/>
  <c r="H240" i="22"/>
  <c r="K240" i="22" s="1"/>
  <c r="D240" i="22"/>
  <c r="C240" i="22"/>
  <c r="H236" i="22"/>
  <c r="K236" i="22" s="1"/>
  <c r="D236" i="22"/>
  <c r="C236" i="22"/>
  <c r="H232" i="22"/>
  <c r="K232" i="22" s="1"/>
  <c r="D232" i="22"/>
  <c r="C232" i="22"/>
  <c r="H228" i="22"/>
  <c r="K228" i="22" s="1"/>
  <c r="D228" i="22"/>
  <c r="C228" i="22"/>
  <c r="H224" i="22"/>
  <c r="K224" i="22" s="1"/>
  <c r="D224" i="22"/>
  <c r="C224" i="22"/>
  <c r="H220" i="22"/>
  <c r="K220" i="22" s="1"/>
  <c r="D220" i="22"/>
  <c r="C220" i="22"/>
  <c r="H216" i="22"/>
  <c r="K216" i="22" s="1"/>
  <c r="D216" i="22"/>
  <c r="C216" i="22"/>
  <c r="H212" i="22"/>
  <c r="K212" i="22" s="1"/>
  <c r="D212" i="22"/>
  <c r="C212" i="22"/>
  <c r="H208" i="22"/>
  <c r="K208" i="22" s="1"/>
  <c r="D208" i="22"/>
  <c r="C208" i="22"/>
  <c r="H204" i="22"/>
  <c r="K204" i="22" s="1"/>
  <c r="D204" i="22"/>
  <c r="C204" i="22"/>
  <c r="H200" i="22"/>
  <c r="K200" i="22" s="1"/>
  <c r="D200" i="22"/>
  <c r="C200" i="22"/>
  <c r="H196" i="22"/>
  <c r="K196" i="22" s="1"/>
  <c r="D196" i="22"/>
  <c r="C196" i="22"/>
  <c r="H192" i="22"/>
  <c r="K192" i="22" s="1"/>
  <c r="D192" i="22"/>
  <c r="C192" i="22"/>
  <c r="H188" i="22"/>
  <c r="K188" i="22" s="1"/>
  <c r="D188" i="22"/>
  <c r="C188" i="22"/>
  <c r="H184" i="22"/>
  <c r="K184" i="22" s="1"/>
  <c r="D184" i="22"/>
  <c r="C184" i="22"/>
  <c r="H180" i="22"/>
  <c r="K180" i="22" s="1"/>
  <c r="D180" i="22"/>
  <c r="C180" i="22"/>
  <c r="H176" i="22"/>
  <c r="D176" i="22"/>
  <c r="C176" i="22"/>
  <c r="H172" i="22"/>
  <c r="K172" i="22" s="1"/>
  <c r="D172" i="22"/>
  <c r="C172" i="22"/>
  <c r="H168" i="22"/>
  <c r="K168" i="22" s="1"/>
  <c r="D168" i="22"/>
  <c r="C168" i="22"/>
  <c r="H164" i="22"/>
  <c r="K164" i="22" s="1"/>
  <c r="D164" i="22"/>
  <c r="C164" i="22"/>
  <c r="H160" i="22"/>
  <c r="K160" i="22" s="1"/>
  <c r="D160" i="22"/>
  <c r="C160" i="22"/>
  <c r="H156" i="22"/>
  <c r="D156" i="22"/>
  <c r="C156" i="22"/>
  <c r="H152" i="22"/>
  <c r="K152" i="22" s="1"/>
  <c r="D152" i="22"/>
  <c r="C152" i="22"/>
  <c r="H148" i="22"/>
  <c r="K148" i="22" s="1"/>
  <c r="D148" i="22"/>
  <c r="C148" i="22"/>
  <c r="H144" i="22"/>
  <c r="K144" i="22" s="1"/>
  <c r="D144" i="22"/>
  <c r="C144" i="22"/>
  <c r="H140" i="22"/>
  <c r="K140" i="22" s="1"/>
  <c r="D140" i="22"/>
  <c r="C140" i="22"/>
  <c r="H136" i="22"/>
  <c r="K136" i="22" s="1"/>
  <c r="D136" i="22"/>
  <c r="C136" i="22"/>
  <c r="H132" i="22"/>
  <c r="D132" i="22"/>
  <c r="C132" i="22"/>
  <c r="H128" i="22"/>
  <c r="D128" i="22"/>
  <c r="C128" i="22"/>
  <c r="H124" i="22"/>
  <c r="K124" i="22" s="1"/>
  <c r="D124" i="22"/>
  <c r="C124" i="22"/>
  <c r="H120" i="22"/>
  <c r="K120" i="22" s="1"/>
  <c r="D120" i="22"/>
  <c r="C120" i="22"/>
  <c r="H116" i="22"/>
  <c r="K116" i="22" s="1"/>
  <c r="D116" i="22"/>
  <c r="C116" i="22"/>
  <c r="H112" i="22"/>
  <c r="K112" i="22" s="1"/>
  <c r="D112" i="22"/>
  <c r="C112" i="22"/>
  <c r="H108" i="22"/>
  <c r="K108" i="22" s="1"/>
  <c r="D108" i="22"/>
  <c r="C108" i="22"/>
  <c r="H104" i="22"/>
  <c r="K104" i="22" s="1"/>
  <c r="D104" i="22"/>
  <c r="C104" i="22"/>
  <c r="H100" i="22"/>
  <c r="K100" i="22" s="1"/>
  <c r="D100" i="22"/>
  <c r="C100" i="22"/>
  <c r="H96" i="22"/>
  <c r="K96" i="22" s="1"/>
  <c r="D96" i="22"/>
  <c r="C96" i="22"/>
  <c r="H92" i="22"/>
  <c r="K92" i="22" s="1"/>
  <c r="D92" i="22"/>
  <c r="C92" i="22"/>
  <c r="H88" i="22"/>
  <c r="K88" i="22" s="1"/>
  <c r="D88" i="22"/>
  <c r="C88" i="22"/>
  <c r="H84" i="22"/>
  <c r="K84" i="22" s="1"/>
  <c r="D84" i="22"/>
  <c r="C84" i="22"/>
  <c r="H80" i="22"/>
  <c r="K80" i="22" s="1"/>
  <c r="D80" i="22"/>
  <c r="C80" i="22"/>
  <c r="H76" i="22"/>
  <c r="K76" i="22" s="1"/>
  <c r="D76" i="22"/>
  <c r="C76" i="22"/>
  <c r="H72" i="22"/>
  <c r="K72" i="22" s="1"/>
  <c r="D72" i="22"/>
  <c r="C72" i="22"/>
  <c r="H68" i="22"/>
  <c r="K68" i="22" s="1"/>
  <c r="D68" i="22"/>
  <c r="C68" i="22"/>
  <c r="H64" i="22"/>
  <c r="K64" i="22" s="1"/>
  <c r="D64" i="22"/>
  <c r="C64" i="22"/>
  <c r="H60" i="22"/>
  <c r="K60" i="22" s="1"/>
  <c r="D60" i="22"/>
  <c r="C60" i="22"/>
  <c r="H56" i="22"/>
  <c r="K56" i="22" s="1"/>
  <c r="D56" i="22"/>
  <c r="C56" i="22"/>
  <c r="H52" i="22"/>
  <c r="K52" i="22" s="1"/>
  <c r="D52" i="22"/>
  <c r="C52" i="22"/>
  <c r="H48" i="22"/>
  <c r="D48" i="22"/>
  <c r="C48" i="22"/>
  <c r="H44" i="22"/>
  <c r="K44" i="22" s="1"/>
  <c r="D44" i="22"/>
  <c r="C44" i="22"/>
  <c r="H40" i="22"/>
  <c r="K40" i="22" s="1"/>
  <c r="D40" i="22"/>
  <c r="C40" i="22"/>
  <c r="H36" i="22"/>
  <c r="D36" i="22"/>
  <c r="C36" i="22"/>
  <c r="H32" i="22"/>
  <c r="K32" i="22" s="1"/>
  <c r="D32" i="22"/>
  <c r="C32" i="22"/>
  <c r="H28" i="22"/>
  <c r="K28" i="22" s="1"/>
  <c r="D28" i="22"/>
  <c r="C28" i="22"/>
  <c r="H24" i="22"/>
  <c r="K24" i="22" s="1"/>
  <c r="D24" i="22"/>
  <c r="C24" i="22"/>
  <c r="H20" i="22"/>
  <c r="K20" i="22" s="1"/>
  <c r="D20" i="22"/>
  <c r="C20" i="22"/>
  <c r="H16" i="22"/>
  <c r="K16" i="22" s="1"/>
  <c r="D16" i="22"/>
  <c r="C16" i="22"/>
  <c r="H12" i="22"/>
  <c r="K12" i="22" s="1"/>
  <c r="D12" i="22"/>
  <c r="C12" i="22"/>
  <c r="H8" i="22"/>
  <c r="D8" i="22"/>
  <c r="C8" i="22"/>
  <c r="H4" i="22"/>
  <c r="K4" i="22" s="1"/>
  <c r="D4" i="22"/>
  <c r="C4" i="22"/>
  <c r="N368" i="19"/>
  <c r="I368" i="19"/>
  <c r="E368" i="19"/>
  <c r="J368" i="19" s="1"/>
  <c r="D368" i="19"/>
  <c r="C368" i="19"/>
  <c r="C45" i="20" s="1"/>
  <c r="I364" i="19"/>
  <c r="D364" i="19"/>
  <c r="E364" i="19" s="1"/>
  <c r="C364" i="19"/>
  <c r="I360" i="19"/>
  <c r="D360" i="19"/>
  <c r="E360" i="19" s="1"/>
  <c r="C360" i="19"/>
  <c r="C49" i="20" s="1"/>
  <c r="I356" i="19"/>
  <c r="D356" i="19"/>
  <c r="E356" i="19" s="1"/>
  <c r="C356" i="19"/>
  <c r="N352" i="19"/>
  <c r="I352" i="19"/>
  <c r="K352" i="19" s="1"/>
  <c r="E352" i="19"/>
  <c r="J352" i="19" s="1"/>
  <c r="C352" i="19"/>
  <c r="J348" i="19"/>
  <c r="I348" i="19"/>
  <c r="E348" i="19"/>
  <c r="N348" i="19" s="1"/>
  <c r="C348" i="19"/>
  <c r="I344" i="19"/>
  <c r="E344" i="19"/>
  <c r="C344" i="19"/>
  <c r="I340" i="19"/>
  <c r="E340" i="19"/>
  <c r="C340" i="19"/>
  <c r="I336" i="19"/>
  <c r="E336" i="19"/>
  <c r="C336" i="19"/>
  <c r="I332" i="19"/>
  <c r="E332" i="19"/>
  <c r="N332" i="19" s="1"/>
  <c r="C332" i="19"/>
  <c r="I328" i="19"/>
  <c r="D328" i="19"/>
  <c r="E328" i="19" s="1"/>
  <c r="N328" i="19" s="1"/>
  <c r="C328" i="19"/>
  <c r="I324" i="19"/>
  <c r="E324" i="19"/>
  <c r="J324" i="19" s="1"/>
  <c r="C324" i="19"/>
  <c r="N320" i="19"/>
  <c r="J320" i="19"/>
  <c r="I320" i="19"/>
  <c r="E320" i="19"/>
  <c r="C320" i="19"/>
  <c r="I316" i="19"/>
  <c r="E316" i="19"/>
  <c r="C316" i="19"/>
  <c r="I312" i="19"/>
  <c r="E312" i="19"/>
  <c r="C312" i="19"/>
  <c r="I308" i="19"/>
  <c r="E308" i="19"/>
  <c r="C308" i="19"/>
  <c r="I304" i="19"/>
  <c r="E304" i="19"/>
  <c r="J304" i="19" s="1"/>
  <c r="C304" i="19"/>
  <c r="I300" i="19"/>
  <c r="D300" i="19"/>
  <c r="E300" i="19" s="1"/>
  <c r="N300" i="19" s="1"/>
  <c r="C300" i="19"/>
  <c r="C24" i="20" s="1"/>
  <c r="I296" i="19"/>
  <c r="E296" i="19"/>
  <c r="J296" i="19" s="1"/>
  <c r="D296" i="19"/>
  <c r="C296" i="19"/>
  <c r="C40" i="20" s="1"/>
  <c r="I292" i="19"/>
  <c r="E292" i="19"/>
  <c r="C292" i="19"/>
  <c r="I288" i="19"/>
  <c r="D288" i="19"/>
  <c r="E288" i="19" s="1"/>
  <c r="C288" i="19"/>
  <c r="C46" i="20" s="1"/>
  <c r="I284" i="19"/>
  <c r="E284" i="19"/>
  <c r="J284" i="19" s="1"/>
  <c r="C284" i="19"/>
  <c r="N280" i="19"/>
  <c r="J280" i="19"/>
  <c r="I280" i="19"/>
  <c r="K280" i="19" s="1"/>
  <c r="E280" i="19"/>
  <c r="C280" i="19"/>
  <c r="I276" i="19"/>
  <c r="E276" i="19"/>
  <c r="N276" i="19" s="1"/>
  <c r="C276" i="19"/>
  <c r="I272" i="19"/>
  <c r="D272" i="19"/>
  <c r="E272" i="19" s="1"/>
  <c r="C272" i="19"/>
  <c r="I268" i="19"/>
  <c r="D268" i="19"/>
  <c r="E268" i="19" s="1"/>
  <c r="C268" i="19"/>
  <c r="C38" i="20" s="1"/>
  <c r="I264" i="19"/>
  <c r="E264" i="19"/>
  <c r="D264" i="19"/>
  <c r="C264" i="19"/>
  <c r="C35" i="20" s="1"/>
  <c r="I260" i="19"/>
  <c r="D260" i="19"/>
  <c r="E260" i="19" s="1"/>
  <c r="C260" i="19"/>
  <c r="C36" i="20" s="1"/>
  <c r="N256" i="19"/>
  <c r="I256" i="19"/>
  <c r="E256" i="19"/>
  <c r="J256" i="19" s="1"/>
  <c r="K256" i="19" s="1"/>
  <c r="D256" i="19"/>
  <c r="C256" i="19"/>
  <c r="I252" i="19"/>
  <c r="E252" i="19"/>
  <c r="C252" i="19"/>
  <c r="I248" i="19"/>
  <c r="D248" i="19"/>
  <c r="E248" i="19" s="1"/>
  <c r="C248" i="19"/>
  <c r="C47" i="20" s="1"/>
  <c r="J244" i="19"/>
  <c r="I244" i="19"/>
  <c r="E244" i="19"/>
  <c r="C244" i="19"/>
  <c r="N240" i="19"/>
  <c r="I240" i="19"/>
  <c r="D240" i="19"/>
  <c r="E240" i="19" s="1"/>
  <c r="J240" i="19" s="1"/>
  <c r="K240" i="19" s="1"/>
  <c r="C240" i="19"/>
  <c r="C50" i="20" s="1"/>
  <c r="I236" i="19"/>
  <c r="E236" i="19"/>
  <c r="C236" i="19"/>
  <c r="N232" i="19"/>
  <c r="I232" i="19"/>
  <c r="E232" i="19"/>
  <c r="J232" i="19" s="1"/>
  <c r="C232" i="19"/>
  <c r="I228" i="19"/>
  <c r="D228" i="19"/>
  <c r="E228" i="19" s="1"/>
  <c r="C228" i="19"/>
  <c r="C30" i="20" s="1"/>
  <c r="N224" i="19"/>
  <c r="I224" i="19"/>
  <c r="E224" i="19"/>
  <c r="C224" i="19"/>
  <c r="I220" i="19"/>
  <c r="E220" i="19"/>
  <c r="J220" i="19" s="1"/>
  <c r="C220" i="19"/>
  <c r="N216" i="19"/>
  <c r="J216" i="19"/>
  <c r="I216" i="19"/>
  <c r="E216" i="19"/>
  <c r="C216" i="19"/>
  <c r="I212" i="19"/>
  <c r="D212" i="19"/>
  <c r="E212" i="19" s="1"/>
  <c r="C212" i="19"/>
  <c r="I208" i="19"/>
  <c r="K208" i="19" s="1"/>
  <c r="D208" i="19"/>
  <c r="E208" i="19" s="1"/>
  <c r="J208" i="19" s="1"/>
  <c r="C208" i="19"/>
  <c r="C19" i="20" s="1"/>
  <c r="I204" i="19"/>
  <c r="D204" i="19"/>
  <c r="E204" i="19" s="1"/>
  <c r="C204" i="19"/>
  <c r="C28" i="20" s="1"/>
  <c r="I200" i="19"/>
  <c r="E200" i="19"/>
  <c r="D200" i="19"/>
  <c r="C200" i="19"/>
  <c r="I196" i="19"/>
  <c r="E196" i="19"/>
  <c r="C196" i="19"/>
  <c r="I192" i="19"/>
  <c r="D192" i="19"/>
  <c r="E192" i="19" s="1"/>
  <c r="C192" i="19"/>
  <c r="C34" i="20" s="1"/>
  <c r="I188" i="19"/>
  <c r="D188" i="19"/>
  <c r="E188" i="19" s="1"/>
  <c r="C188" i="19"/>
  <c r="C48" i="20" s="1"/>
  <c r="I184" i="19"/>
  <c r="E184" i="19"/>
  <c r="J184" i="19" s="1"/>
  <c r="K184" i="19" s="1"/>
  <c r="C184" i="19"/>
  <c r="I180" i="19"/>
  <c r="K180" i="19" s="1"/>
  <c r="E180" i="19"/>
  <c r="J180" i="19" s="1"/>
  <c r="D180" i="19"/>
  <c r="C180" i="19"/>
  <c r="C22" i="20" s="1"/>
  <c r="I176" i="19"/>
  <c r="E176" i="19"/>
  <c r="N176" i="19" s="1"/>
  <c r="D176" i="19"/>
  <c r="C176" i="19"/>
  <c r="C31" i="20" s="1"/>
  <c r="I172" i="19"/>
  <c r="E172" i="19"/>
  <c r="D172" i="19"/>
  <c r="C172" i="19"/>
  <c r="C37" i="20" s="1"/>
  <c r="I168" i="19"/>
  <c r="D168" i="19"/>
  <c r="E168" i="19" s="1"/>
  <c r="C168" i="19"/>
  <c r="I164" i="19"/>
  <c r="E164" i="19"/>
  <c r="J164" i="19" s="1"/>
  <c r="D164" i="19"/>
  <c r="C164" i="19"/>
  <c r="C20" i="20" s="1"/>
  <c r="I160" i="19"/>
  <c r="E160" i="19"/>
  <c r="N160" i="19" s="1"/>
  <c r="C160" i="19"/>
  <c r="I156" i="19"/>
  <c r="D156" i="19"/>
  <c r="E156" i="19" s="1"/>
  <c r="C156" i="19"/>
  <c r="C33" i="20" s="1"/>
  <c r="I152" i="19"/>
  <c r="D152" i="19"/>
  <c r="E152" i="19" s="1"/>
  <c r="C152" i="19"/>
  <c r="C21" i="20" s="1"/>
  <c r="I148" i="19"/>
  <c r="E148" i="19"/>
  <c r="J148" i="19" s="1"/>
  <c r="D148" i="19"/>
  <c r="C148" i="19"/>
  <c r="C43" i="20" s="1"/>
  <c r="I144" i="19"/>
  <c r="D144" i="19"/>
  <c r="E144" i="19" s="1"/>
  <c r="C144" i="19"/>
  <c r="I140" i="19"/>
  <c r="D140" i="19"/>
  <c r="E140" i="19" s="1"/>
  <c r="C140" i="19"/>
  <c r="C42" i="20" s="1"/>
  <c r="J136" i="19"/>
  <c r="I136" i="19"/>
  <c r="E136" i="19"/>
  <c r="N136" i="19" s="1"/>
  <c r="C136" i="19"/>
  <c r="I132" i="19"/>
  <c r="D132" i="19"/>
  <c r="E132" i="19" s="1"/>
  <c r="C132" i="19"/>
  <c r="C39" i="20" s="1"/>
  <c r="I128" i="19"/>
  <c r="E128" i="19"/>
  <c r="J128" i="19" s="1"/>
  <c r="D128" i="19"/>
  <c r="C128" i="19"/>
  <c r="C25" i="20" s="1"/>
  <c r="I124" i="19"/>
  <c r="E124" i="19"/>
  <c r="N124" i="19" s="1"/>
  <c r="C124" i="19"/>
  <c r="I120" i="19"/>
  <c r="D120" i="19"/>
  <c r="E120" i="19" s="1"/>
  <c r="C120" i="19"/>
  <c r="C44" i="20" s="1"/>
  <c r="I116" i="19"/>
  <c r="D116" i="19"/>
  <c r="E116" i="19" s="1"/>
  <c r="C116" i="19"/>
  <c r="C23" i="20" s="1"/>
  <c r="K112" i="19"/>
  <c r="I112" i="19"/>
  <c r="E112" i="19"/>
  <c r="J112" i="19" s="1"/>
  <c r="C112" i="19"/>
  <c r="N108" i="19"/>
  <c r="I108" i="19"/>
  <c r="K108" i="19" s="1"/>
  <c r="E108" i="19"/>
  <c r="J108" i="19" s="1"/>
  <c r="C108" i="19"/>
  <c r="J104" i="19"/>
  <c r="I104" i="19"/>
  <c r="E104" i="19"/>
  <c r="N104" i="19" s="1"/>
  <c r="C104" i="19"/>
  <c r="I100" i="19"/>
  <c r="E100" i="19"/>
  <c r="N100" i="19" s="1"/>
  <c r="C100" i="19"/>
  <c r="I96" i="19"/>
  <c r="D96" i="19"/>
  <c r="E96" i="19" s="1"/>
  <c r="C96" i="19"/>
  <c r="C17" i="20" s="1"/>
  <c r="I92" i="19"/>
  <c r="E92" i="19"/>
  <c r="N92" i="19" s="1"/>
  <c r="C92" i="19"/>
  <c r="I88" i="19"/>
  <c r="D88" i="19"/>
  <c r="E88" i="19" s="1"/>
  <c r="J88" i="19" s="1"/>
  <c r="K88" i="19" s="1"/>
  <c r="C88" i="19"/>
  <c r="C41" i="20" s="1"/>
  <c r="I84" i="19"/>
  <c r="E84" i="19"/>
  <c r="J84" i="19" s="1"/>
  <c r="C84" i="19"/>
  <c r="I80" i="19"/>
  <c r="D80" i="19"/>
  <c r="E80" i="19" s="1"/>
  <c r="C80" i="19"/>
  <c r="C27" i="20" s="1"/>
  <c r="I76" i="19"/>
  <c r="E76" i="19"/>
  <c r="C76" i="19"/>
  <c r="I72" i="19"/>
  <c r="E72" i="19"/>
  <c r="C72" i="19"/>
  <c r="I68" i="19"/>
  <c r="E68" i="19"/>
  <c r="N68" i="19" s="1"/>
  <c r="D68" i="19"/>
  <c r="C68" i="19"/>
  <c r="C29" i="20" s="1"/>
  <c r="K64" i="19"/>
  <c r="I64" i="19"/>
  <c r="E64" i="19"/>
  <c r="J64" i="19" s="1"/>
  <c r="D64" i="19"/>
  <c r="C64" i="19"/>
  <c r="C51" i="20" s="1"/>
  <c r="I60" i="19"/>
  <c r="E60" i="19"/>
  <c r="N60" i="19" s="1"/>
  <c r="C60" i="19"/>
  <c r="I56" i="19"/>
  <c r="E56" i="19"/>
  <c r="N56" i="19" s="1"/>
  <c r="C56" i="19"/>
  <c r="I52" i="19"/>
  <c r="E52" i="19"/>
  <c r="C52" i="19"/>
  <c r="I48" i="19"/>
  <c r="E48" i="19"/>
  <c r="D48" i="19"/>
  <c r="C48" i="19"/>
  <c r="I44" i="19"/>
  <c r="E44" i="19"/>
  <c r="N44" i="19" s="1"/>
  <c r="C44" i="19"/>
  <c r="I40" i="19"/>
  <c r="E40" i="19"/>
  <c r="J40" i="19" s="1"/>
  <c r="D40" i="19"/>
  <c r="C40" i="19"/>
  <c r="I36" i="19"/>
  <c r="D36" i="19"/>
  <c r="E36" i="19" s="1"/>
  <c r="C36" i="19"/>
  <c r="C32" i="20" s="1"/>
  <c r="I32" i="19"/>
  <c r="D32" i="19"/>
  <c r="E32" i="19" s="1"/>
  <c r="C32" i="19"/>
  <c r="C26" i="20" s="1"/>
  <c r="I28" i="19"/>
  <c r="D28" i="19"/>
  <c r="E28" i="19" s="1"/>
  <c r="C28" i="19"/>
  <c r="I24" i="19"/>
  <c r="E24" i="19"/>
  <c r="J24" i="19" s="1"/>
  <c r="K24" i="19" s="1"/>
  <c r="C24" i="19"/>
  <c r="N20" i="19"/>
  <c r="I20" i="19"/>
  <c r="E20" i="19"/>
  <c r="J20" i="19" s="1"/>
  <c r="C20" i="19"/>
  <c r="I16" i="19"/>
  <c r="D16" i="19"/>
  <c r="E16" i="19" s="1"/>
  <c r="C16" i="19"/>
  <c r="I12" i="19"/>
  <c r="D12" i="19"/>
  <c r="E12" i="19" s="1"/>
  <c r="C12" i="19"/>
  <c r="C18" i="20" s="1"/>
  <c r="I8" i="19"/>
  <c r="E8" i="19"/>
  <c r="N8" i="19" s="1"/>
  <c r="C8" i="19"/>
  <c r="I4" i="19"/>
  <c r="D4" i="19"/>
  <c r="E4" i="19" s="1"/>
  <c r="C4" i="19"/>
  <c r="C16" i="20" s="1"/>
  <c r="I368" i="16"/>
  <c r="E368" i="16"/>
  <c r="J368" i="16" s="1"/>
  <c r="C368" i="16"/>
  <c r="I364" i="16"/>
  <c r="E364" i="16"/>
  <c r="C364" i="16"/>
  <c r="I360" i="16"/>
  <c r="D360" i="16"/>
  <c r="E360" i="16" s="1"/>
  <c r="C360" i="16"/>
  <c r="C21" i="17" s="1"/>
  <c r="I356" i="16"/>
  <c r="E356" i="16"/>
  <c r="J356" i="16" s="1"/>
  <c r="K356" i="16" s="1"/>
  <c r="C356" i="16"/>
  <c r="J352" i="16"/>
  <c r="I352" i="16"/>
  <c r="E352" i="16"/>
  <c r="C352" i="16"/>
  <c r="I348" i="16"/>
  <c r="E348" i="16"/>
  <c r="C348" i="16"/>
  <c r="J344" i="16"/>
  <c r="I344" i="16"/>
  <c r="E344" i="16"/>
  <c r="C344" i="16"/>
  <c r="J340" i="16"/>
  <c r="I340" i="16"/>
  <c r="E340" i="16"/>
  <c r="C340" i="16"/>
  <c r="I336" i="16"/>
  <c r="E336" i="16"/>
  <c r="C336" i="16"/>
  <c r="I332" i="16"/>
  <c r="E332" i="16"/>
  <c r="J332" i="16" s="1"/>
  <c r="C332" i="16"/>
  <c r="I328" i="16"/>
  <c r="E328" i="16"/>
  <c r="J328" i="16" s="1"/>
  <c r="C328" i="16"/>
  <c r="I324" i="16"/>
  <c r="E324" i="16"/>
  <c r="J324" i="16" s="1"/>
  <c r="C324" i="16"/>
  <c r="I320" i="16"/>
  <c r="E320" i="16"/>
  <c r="J320" i="16" s="1"/>
  <c r="C320" i="16"/>
  <c r="J316" i="16"/>
  <c r="I316" i="16"/>
  <c r="E316" i="16"/>
  <c r="C316" i="16"/>
  <c r="I312" i="16"/>
  <c r="E312" i="16"/>
  <c r="C312" i="16"/>
  <c r="I308" i="16"/>
  <c r="E308" i="16"/>
  <c r="C308" i="16"/>
  <c r="I304" i="16"/>
  <c r="E304" i="16"/>
  <c r="J304" i="16" s="1"/>
  <c r="K304" i="16" s="1"/>
  <c r="C304" i="16"/>
  <c r="I300" i="16"/>
  <c r="E300" i="16"/>
  <c r="J300" i="16" s="1"/>
  <c r="C300" i="16"/>
  <c r="I296" i="16"/>
  <c r="E296" i="16"/>
  <c r="C296" i="16"/>
  <c r="I292" i="16"/>
  <c r="E292" i="16"/>
  <c r="C292" i="16"/>
  <c r="I288" i="16"/>
  <c r="E288" i="16"/>
  <c r="J288" i="16" s="1"/>
  <c r="C288" i="16"/>
  <c r="I284" i="16"/>
  <c r="E284" i="16"/>
  <c r="C284" i="16"/>
  <c r="I280" i="16"/>
  <c r="E280" i="16"/>
  <c r="J280" i="16" s="1"/>
  <c r="C280" i="16"/>
  <c r="I276" i="16"/>
  <c r="E276" i="16"/>
  <c r="J276" i="16" s="1"/>
  <c r="C276" i="16"/>
  <c r="I272" i="16"/>
  <c r="E272" i="16"/>
  <c r="D272" i="16"/>
  <c r="C272" i="16"/>
  <c r="C9" i="17" s="1"/>
  <c r="I268" i="16"/>
  <c r="E268" i="16"/>
  <c r="J268" i="16" s="1"/>
  <c r="D268" i="16"/>
  <c r="C268" i="16"/>
  <c r="C10" i="17" s="1"/>
  <c r="I264" i="16"/>
  <c r="K264" i="16" s="1"/>
  <c r="E264" i="16"/>
  <c r="J264" i="16" s="1"/>
  <c r="C264" i="16"/>
  <c r="I260" i="16"/>
  <c r="D260" i="16"/>
  <c r="E260" i="16" s="1"/>
  <c r="C260" i="16"/>
  <c r="C17" i="17" s="1"/>
  <c r="I256" i="16"/>
  <c r="D256" i="16"/>
  <c r="E256" i="16" s="1"/>
  <c r="C256" i="16"/>
  <c r="C16" i="17" s="1"/>
  <c r="I252" i="16"/>
  <c r="D252" i="16"/>
  <c r="E252" i="16" s="1"/>
  <c r="C252" i="16"/>
  <c r="C4" i="17" s="1"/>
  <c r="I248" i="16"/>
  <c r="D248" i="16"/>
  <c r="E248" i="16" s="1"/>
  <c r="J248" i="16" s="1"/>
  <c r="K248" i="16" s="1"/>
  <c r="C248" i="16"/>
  <c r="C22" i="17" s="1"/>
  <c r="J244" i="16"/>
  <c r="K244" i="16" s="1"/>
  <c r="I244" i="16"/>
  <c r="E244" i="16"/>
  <c r="C244" i="16"/>
  <c r="I240" i="16"/>
  <c r="D240" i="16"/>
  <c r="E240" i="16" s="1"/>
  <c r="J240" i="16" s="1"/>
  <c r="C240" i="16"/>
  <c r="I236" i="16"/>
  <c r="D236" i="16"/>
  <c r="E236" i="16" s="1"/>
  <c r="C236" i="16"/>
  <c r="C6" i="17" s="1"/>
  <c r="I232" i="16"/>
  <c r="E232" i="16"/>
  <c r="J232" i="16" s="1"/>
  <c r="C232" i="16"/>
  <c r="I228" i="16"/>
  <c r="E228" i="16"/>
  <c r="C228" i="16"/>
  <c r="I224" i="16"/>
  <c r="E224" i="16"/>
  <c r="J224" i="16" s="1"/>
  <c r="C224" i="16"/>
  <c r="I220" i="16"/>
  <c r="E220" i="16"/>
  <c r="J220" i="16" s="1"/>
  <c r="C220" i="16"/>
  <c r="J216" i="16"/>
  <c r="I216" i="16"/>
  <c r="E216" i="16"/>
  <c r="C216" i="16"/>
  <c r="I212" i="16"/>
  <c r="E212" i="16"/>
  <c r="J212" i="16" s="1"/>
  <c r="K212" i="16" s="1"/>
  <c r="C212" i="16"/>
  <c r="C18" i="17" s="1"/>
  <c r="I208" i="16"/>
  <c r="E208" i="16"/>
  <c r="C208" i="16"/>
  <c r="I204" i="16"/>
  <c r="E204" i="16"/>
  <c r="C204" i="16"/>
  <c r="J200" i="16"/>
  <c r="I200" i="16"/>
  <c r="E200" i="16"/>
  <c r="C200" i="16"/>
  <c r="I196" i="16"/>
  <c r="E196" i="16"/>
  <c r="J196" i="16" s="1"/>
  <c r="C196" i="16"/>
  <c r="J192" i="16"/>
  <c r="K192" i="16" s="1"/>
  <c r="I192" i="16"/>
  <c r="E192" i="16"/>
  <c r="C192" i="16"/>
  <c r="I188" i="16"/>
  <c r="K188" i="16" s="1"/>
  <c r="E188" i="16"/>
  <c r="J188" i="16" s="1"/>
  <c r="C188" i="16"/>
  <c r="I184" i="16"/>
  <c r="D184" i="16"/>
  <c r="E184" i="16" s="1"/>
  <c r="C184" i="16"/>
  <c r="C3" i="17" s="1"/>
  <c r="I180" i="16"/>
  <c r="E180" i="16"/>
  <c r="C180" i="16"/>
  <c r="I176" i="16"/>
  <c r="E176" i="16"/>
  <c r="J176" i="16" s="1"/>
  <c r="C176" i="16"/>
  <c r="J172" i="16"/>
  <c r="I172" i="16"/>
  <c r="E172" i="16"/>
  <c r="C172" i="16"/>
  <c r="I168" i="16"/>
  <c r="E168" i="16"/>
  <c r="J168" i="16" s="1"/>
  <c r="C168" i="16"/>
  <c r="J164" i="16"/>
  <c r="K164" i="16" s="1"/>
  <c r="I164" i="16"/>
  <c r="E164" i="16"/>
  <c r="C164" i="16"/>
  <c r="J160" i="16"/>
  <c r="K160" i="16" s="1"/>
  <c r="I160" i="16"/>
  <c r="E160" i="16"/>
  <c r="C160" i="16"/>
  <c r="I156" i="16"/>
  <c r="K156" i="16" s="1"/>
  <c r="E156" i="16"/>
  <c r="J156" i="16" s="1"/>
  <c r="C156" i="16"/>
  <c r="J152" i="16"/>
  <c r="I152" i="16"/>
  <c r="E152" i="16"/>
  <c r="C152" i="16"/>
  <c r="I148" i="16"/>
  <c r="E148" i="16"/>
  <c r="C148" i="16"/>
  <c r="I144" i="16"/>
  <c r="D144" i="16"/>
  <c r="E144" i="16" s="1"/>
  <c r="J144" i="16" s="1"/>
  <c r="C144" i="16"/>
  <c r="C7" i="17" s="1"/>
  <c r="I140" i="16"/>
  <c r="K140" i="16" s="1"/>
  <c r="E140" i="16"/>
  <c r="J140" i="16" s="1"/>
  <c r="C140" i="16"/>
  <c r="J136" i="16"/>
  <c r="I136" i="16"/>
  <c r="E136" i="16"/>
  <c r="C136" i="16"/>
  <c r="I132" i="16"/>
  <c r="E132" i="16"/>
  <c r="C132" i="16"/>
  <c r="J128" i="16"/>
  <c r="I128" i="16"/>
  <c r="E128" i="16"/>
  <c r="C128" i="16"/>
  <c r="I124" i="16"/>
  <c r="E124" i="16"/>
  <c r="J124" i="16" s="1"/>
  <c r="C124" i="16"/>
  <c r="J120" i="16"/>
  <c r="I120" i="16"/>
  <c r="E120" i="16"/>
  <c r="C120" i="16"/>
  <c r="I116" i="16"/>
  <c r="E116" i="16"/>
  <c r="C116" i="16"/>
  <c r="I112" i="16"/>
  <c r="E112" i="16"/>
  <c r="C112" i="16"/>
  <c r="J108" i="16"/>
  <c r="I108" i="16"/>
  <c r="E108" i="16"/>
  <c r="C108" i="16"/>
  <c r="I104" i="16"/>
  <c r="D104" i="16"/>
  <c r="E104" i="16" s="1"/>
  <c r="J104" i="16" s="1"/>
  <c r="K104" i="16" s="1"/>
  <c r="C104" i="16"/>
  <c r="C13" i="17" s="1"/>
  <c r="I100" i="16"/>
  <c r="E100" i="16"/>
  <c r="J100" i="16" s="1"/>
  <c r="D100" i="16"/>
  <c r="C100" i="16"/>
  <c r="C24" i="17" s="1"/>
  <c r="I96" i="16"/>
  <c r="D96" i="16"/>
  <c r="E96" i="16" s="1"/>
  <c r="C96" i="16"/>
  <c r="C8" i="17" s="1"/>
  <c r="I92" i="16"/>
  <c r="E92" i="16"/>
  <c r="C92" i="16"/>
  <c r="J88" i="16"/>
  <c r="I88" i="16"/>
  <c r="E88" i="16"/>
  <c r="D88" i="16"/>
  <c r="C88" i="16"/>
  <c r="C19" i="17" s="1"/>
  <c r="J84" i="16"/>
  <c r="I84" i="16"/>
  <c r="K84" i="16" s="1"/>
  <c r="E84" i="16"/>
  <c r="D84" i="16"/>
  <c r="C84" i="16"/>
  <c r="C5" i="17" s="1"/>
  <c r="I80" i="16"/>
  <c r="D80" i="16"/>
  <c r="E80" i="16" s="1"/>
  <c r="J80" i="16" s="1"/>
  <c r="K80" i="16" s="1"/>
  <c r="E12" i="17" s="1"/>
  <c r="C80" i="16"/>
  <c r="C12" i="17" s="1"/>
  <c r="I76" i="16"/>
  <c r="E76" i="16"/>
  <c r="C76" i="16"/>
  <c r="I72" i="16"/>
  <c r="E72" i="16"/>
  <c r="C72" i="16"/>
  <c r="J68" i="16"/>
  <c r="I68" i="16"/>
  <c r="E68" i="16"/>
  <c r="C68" i="16"/>
  <c r="I64" i="16"/>
  <c r="E64" i="16"/>
  <c r="J64" i="16" s="1"/>
  <c r="K64" i="16" s="1"/>
  <c r="C64" i="16"/>
  <c r="I60" i="16"/>
  <c r="E60" i="16"/>
  <c r="C60" i="16"/>
  <c r="I56" i="16"/>
  <c r="D56" i="16"/>
  <c r="E56" i="16" s="1"/>
  <c r="J56" i="16" s="1"/>
  <c r="C56" i="16"/>
  <c r="C20" i="17" s="1"/>
  <c r="J52" i="16"/>
  <c r="K52" i="16" s="1"/>
  <c r="I52" i="16"/>
  <c r="E52" i="16"/>
  <c r="D52" i="16"/>
  <c r="C52" i="16"/>
  <c r="C11" i="17" s="1"/>
  <c r="I48" i="16"/>
  <c r="E48" i="16"/>
  <c r="J48" i="16" s="1"/>
  <c r="C48" i="16"/>
  <c r="I44" i="16"/>
  <c r="E44" i="16"/>
  <c r="C44" i="16"/>
  <c r="I40" i="16"/>
  <c r="E40" i="16"/>
  <c r="J40" i="16" s="1"/>
  <c r="C40" i="16"/>
  <c r="J36" i="16"/>
  <c r="I36" i="16"/>
  <c r="E36" i="16"/>
  <c r="C36" i="16"/>
  <c r="I32" i="16"/>
  <c r="K32" i="16" s="1"/>
  <c r="E15" i="17" s="1"/>
  <c r="E32" i="16"/>
  <c r="J32" i="16" s="1"/>
  <c r="D32" i="16"/>
  <c r="C32" i="16"/>
  <c r="C15" i="17" s="1"/>
  <c r="I28" i="16"/>
  <c r="D28" i="16"/>
  <c r="E28" i="16" s="1"/>
  <c r="C28" i="16"/>
  <c r="C14" i="17" s="1"/>
  <c r="J24" i="16"/>
  <c r="I24" i="16"/>
  <c r="K24" i="16" s="1"/>
  <c r="E24" i="16"/>
  <c r="C24" i="16"/>
  <c r="I20" i="16"/>
  <c r="E20" i="16"/>
  <c r="J20" i="16" s="1"/>
  <c r="K20" i="16" s="1"/>
  <c r="C20" i="16"/>
  <c r="I16" i="16"/>
  <c r="E16" i="16"/>
  <c r="C16" i="16"/>
  <c r="J12" i="16"/>
  <c r="I12" i="16"/>
  <c r="E12" i="16"/>
  <c r="C12" i="16"/>
  <c r="I8" i="16"/>
  <c r="E8" i="16"/>
  <c r="J8" i="16" s="1"/>
  <c r="C8" i="16"/>
  <c r="I4" i="16"/>
  <c r="E4" i="16"/>
  <c r="J4" i="16" s="1"/>
  <c r="K4" i="16" s="1"/>
  <c r="E23" i="17" s="1"/>
  <c r="D4" i="16"/>
  <c r="C4" i="16"/>
  <c r="C23" i="17" s="1"/>
  <c r="C15" i="15"/>
  <c r="C11" i="15"/>
  <c r="C7" i="15"/>
  <c r="C3" i="15"/>
  <c r="C368" i="14"/>
  <c r="C66" i="15" s="1"/>
  <c r="C364" i="14"/>
  <c r="C17" i="15" s="1"/>
  <c r="C360" i="14"/>
  <c r="C41" i="15" s="1"/>
  <c r="C356" i="14"/>
  <c r="C46" i="15" s="1"/>
  <c r="C352" i="14"/>
  <c r="C22" i="15" s="1"/>
  <c r="C348" i="14"/>
  <c r="C344" i="14"/>
  <c r="C340" i="14"/>
  <c r="C336" i="14"/>
  <c r="C76" i="15" s="1"/>
  <c r="C332" i="14"/>
  <c r="C8" i="15" s="1"/>
  <c r="C328" i="14"/>
  <c r="C67" i="15" s="1"/>
  <c r="C324" i="14"/>
  <c r="C82" i="15" s="1"/>
  <c r="C320" i="14"/>
  <c r="C316" i="14"/>
  <c r="C312" i="14"/>
  <c r="C308" i="14"/>
  <c r="C304" i="14"/>
  <c r="C29" i="15" s="1"/>
  <c r="C300" i="14"/>
  <c r="C45" i="15" s="1"/>
  <c r="C296" i="14"/>
  <c r="C26" i="15" s="1"/>
  <c r="C292" i="14"/>
  <c r="C10" i="15" s="1"/>
  <c r="C288" i="14"/>
  <c r="C284" i="14"/>
  <c r="C49" i="15" s="1"/>
  <c r="C280" i="14"/>
  <c r="C50" i="15" s="1"/>
  <c r="C276" i="14"/>
  <c r="C47" i="15" s="1"/>
  <c r="C272" i="14"/>
  <c r="C72" i="15" s="1"/>
  <c r="C268" i="14"/>
  <c r="C77" i="15" s="1"/>
  <c r="C264" i="14"/>
  <c r="C20" i="15" s="1"/>
  <c r="C260" i="14"/>
  <c r="C44" i="15" s="1"/>
  <c r="C256" i="14"/>
  <c r="C80" i="15" s="1"/>
  <c r="C252" i="14"/>
  <c r="C23" i="15" s="1"/>
  <c r="C248" i="14"/>
  <c r="C244" i="14"/>
  <c r="C63" i="15" s="1"/>
  <c r="C240" i="14"/>
  <c r="C78" i="15" s="1"/>
  <c r="C236" i="14"/>
  <c r="C232" i="14"/>
  <c r="C33" i="15" s="1"/>
  <c r="C228" i="14"/>
  <c r="C30" i="15" s="1"/>
  <c r="C224" i="14"/>
  <c r="C31" i="15" s="1"/>
  <c r="C220" i="14"/>
  <c r="C48" i="15" s="1"/>
  <c r="C216" i="14"/>
  <c r="C28" i="15" s="1"/>
  <c r="C212" i="14"/>
  <c r="C62" i="15" s="1"/>
  <c r="C208" i="14"/>
  <c r="C9" i="15" s="1"/>
  <c r="C204" i="14"/>
  <c r="C24" i="15" s="1"/>
  <c r="C200" i="14"/>
  <c r="C6" i="15" s="1"/>
  <c r="C196" i="14"/>
  <c r="C42" i="15" s="1"/>
  <c r="C192" i="14"/>
  <c r="C16" i="15" s="1"/>
  <c r="C188" i="14"/>
  <c r="C70" i="15" s="1"/>
  <c r="C184" i="14"/>
  <c r="C13" i="15" s="1"/>
  <c r="C180" i="14"/>
  <c r="C19" i="15" s="1"/>
  <c r="C176" i="14"/>
  <c r="C52" i="15" s="1"/>
  <c r="C172" i="14"/>
  <c r="C55" i="15" s="1"/>
  <c r="C168" i="14"/>
  <c r="C164" i="14"/>
  <c r="C18" i="15" s="1"/>
  <c r="C160" i="14"/>
  <c r="C38" i="15" s="1"/>
  <c r="C156" i="14"/>
  <c r="C4" i="15" s="1"/>
  <c r="C152" i="14"/>
  <c r="C65" i="15" s="1"/>
  <c r="C148" i="14"/>
  <c r="C64" i="15" s="1"/>
  <c r="C144" i="14"/>
  <c r="C56" i="15" s="1"/>
  <c r="C140" i="14"/>
  <c r="C27" i="15" s="1"/>
  <c r="C136" i="14"/>
  <c r="C43" i="15" s="1"/>
  <c r="C132" i="14"/>
  <c r="C73" i="15" s="1"/>
  <c r="C128" i="14"/>
  <c r="C74" i="15" s="1"/>
  <c r="C124" i="14"/>
  <c r="C59" i="15" s="1"/>
  <c r="C120" i="14"/>
  <c r="C34" i="15" s="1"/>
  <c r="C116" i="14"/>
  <c r="C36" i="15" s="1"/>
  <c r="C112" i="14"/>
  <c r="C108" i="14"/>
  <c r="C104" i="14"/>
  <c r="C100" i="14"/>
  <c r="C79" i="15" s="1"/>
  <c r="C96" i="14"/>
  <c r="C61" i="15" s="1"/>
  <c r="C92" i="14"/>
  <c r="C69" i="15" s="1"/>
  <c r="C88" i="14"/>
  <c r="C84" i="14"/>
  <c r="C40" i="15" s="1"/>
  <c r="C80" i="14"/>
  <c r="C51" i="15" s="1"/>
  <c r="C76" i="14"/>
  <c r="C54" i="15" s="1"/>
  <c r="C72" i="14"/>
  <c r="C60" i="15" s="1"/>
  <c r="C68" i="14"/>
  <c r="C68" i="15" s="1"/>
  <c r="C64" i="14"/>
  <c r="C81" i="15" s="1"/>
  <c r="C60" i="14"/>
  <c r="C14" i="15" s="1"/>
  <c r="C56" i="14"/>
  <c r="C35" i="15" s="1"/>
  <c r="C52" i="14"/>
  <c r="C57" i="15" s="1"/>
  <c r="C48" i="14"/>
  <c r="C53" i="15" s="1"/>
  <c r="C44" i="14"/>
  <c r="C40" i="14"/>
  <c r="C37" i="15" s="1"/>
  <c r="C36" i="14"/>
  <c r="C5" i="15" s="1"/>
  <c r="C32" i="14"/>
  <c r="C39" i="15" s="1"/>
  <c r="C28" i="14"/>
  <c r="C32" i="15" s="1"/>
  <c r="C24" i="14"/>
  <c r="C71" i="15" s="1"/>
  <c r="C20" i="14"/>
  <c r="C58" i="15" s="1"/>
  <c r="C16" i="14"/>
  <c r="C25" i="15" s="1"/>
  <c r="C12" i="14"/>
  <c r="C12" i="15" s="1"/>
  <c r="C8" i="14"/>
  <c r="C21" i="15" s="1"/>
  <c r="C4" i="14"/>
  <c r="C75" i="15" s="1"/>
  <c r="E50" i="13"/>
  <c r="J1" i="13"/>
  <c r="I368" i="12"/>
  <c r="E368" i="12"/>
  <c r="J368" i="12" s="1"/>
  <c r="K368" i="12" s="1"/>
  <c r="D368" i="12"/>
  <c r="C368" i="12"/>
  <c r="C65" i="13" s="1"/>
  <c r="J364" i="12"/>
  <c r="I364" i="12"/>
  <c r="D364" i="12"/>
  <c r="E364" i="12" s="1"/>
  <c r="C364" i="12"/>
  <c r="C51" i="13" s="1"/>
  <c r="I360" i="12"/>
  <c r="D360" i="12"/>
  <c r="E360" i="12" s="1"/>
  <c r="J360" i="12" s="1"/>
  <c r="C360" i="12"/>
  <c r="C58" i="13" s="1"/>
  <c r="K356" i="12"/>
  <c r="J356" i="12"/>
  <c r="I356" i="12"/>
  <c r="E356" i="12"/>
  <c r="D356" i="12"/>
  <c r="C356" i="12"/>
  <c r="C37" i="13" s="1"/>
  <c r="K352" i="12"/>
  <c r="I352" i="12"/>
  <c r="E352" i="12"/>
  <c r="J352" i="12" s="1"/>
  <c r="D352" i="12"/>
  <c r="C352" i="12"/>
  <c r="C20" i="13" s="1"/>
  <c r="I348" i="12"/>
  <c r="D348" i="12"/>
  <c r="E348" i="12" s="1"/>
  <c r="J348" i="12" s="1"/>
  <c r="C348" i="12"/>
  <c r="C17" i="13" s="1"/>
  <c r="J344" i="12"/>
  <c r="I344" i="12"/>
  <c r="E344" i="12"/>
  <c r="D344" i="12"/>
  <c r="C344" i="12"/>
  <c r="C19" i="13" s="1"/>
  <c r="J340" i="12"/>
  <c r="K340" i="12" s="1"/>
  <c r="D340" i="14" s="1"/>
  <c r="I340" i="12"/>
  <c r="E340" i="12"/>
  <c r="D340" i="12"/>
  <c r="C340" i="12"/>
  <c r="C7" i="13" s="1"/>
  <c r="I336" i="12"/>
  <c r="E336" i="12"/>
  <c r="J336" i="12" s="1"/>
  <c r="D336" i="12"/>
  <c r="C336" i="12"/>
  <c r="C84" i="13" s="1"/>
  <c r="I332" i="12"/>
  <c r="D332" i="12"/>
  <c r="E332" i="12" s="1"/>
  <c r="J332" i="12" s="1"/>
  <c r="K332" i="12" s="1"/>
  <c r="C332" i="12"/>
  <c r="C4" i="13" s="1"/>
  <c r="K328" i="12"/>
  <c r="J328" i="12"/>
  <c r="I328" i="12"/>
  <c r="E328" i="12"/>
  <c r="D328" i="12"/>
  <c r="C328" i="12"/>
  <c r="C74" i="13" s="1"/>
  <c r="J324" i="12"/>
  <c r="I324" i="12"/>
  <c r="K324" i="12" s="1"/>
  <c r="E324" i="12"/>
  <c r="D324" i="12"/>
  <c r="C324" i="12"/>
  <c r="C93" i="13" s="1"/>
  <c r="I320" i="12"/>
  <c r="D320" i="12"/>
  <c r="E320" i="12" s="1"/>
  <c r="J320" i="12" s="1"/>
  <c r="C320" i="12"/>
  <c r="C57" i="13" s="1"/>
  <c r="I316" i="12"/>
  <c r="D316" i="12"/>
  <c r="E316" i="12" s="1"/>
  <c r="J316" i="12" s="1"/>
  <c r="K316" i="12" s="1"/>
  <c r="E16" i="13" s="1"/>
  <c r="C316" i="12"/>
  <c r="C16" i="13" s="1"/>
  <c r="K312" i="12"/>
  <c r="E29" i="13" s="1"/>
  <c r="J312" i="12"/>
  <c r="I312" i="12"/>
  <c r="E312" i="12"/>
  <c r="D312" i="12"/>
  <c r="C312" i="12"/>
  <c r="C29" i="13" s="1"/>
  <c r="J308" i="12"/>
  <c r="I308" i="12"/>
  <c r="E308" i="12"/>
  <c r="D308" i="12"/>
  <c r="C308" i="12"/>
  <c r="C68" i="13" s="1"/>
  <c r="I304" i="12"/>
  <c r="D304" i="12"/>
  <c r="E304" i="12" s="1"/>
  <c r="J304" i="12" s="1"/>
  <c r="C304" i="12"/>
  <c r="C44" i="13" s="1"/>
  <c r="I300" i="12"/>
  <c r="D300" i="12"/>
  <c r="E300" i="12" s="1"/>
  <c r="J300" i="12" s="1"/>
  <c r="K300" i="12" s="1"/>
  <c r="C300" i="12"/>
  <c r="C21" i="13" s="1"/>
  <c r="K296" i="12"/>
  <c r="J296" i="12"/>
  <c r="I296" i="12"/>
  <c r="E296" i="12"/>
  <c r="D296" i="12"/>
  <c r="C296" i="12"/>
  <c r="C32" i="13" s="1"/>
  <c r="J292" i="12"/>
  <c r="I292" i="12"/>
  <c r="E292" i="12"/>
  <c r="D292" i="12"/>
  <c r="C292" i="12"/>
  <c r="C11" i="13" s="1"/>
  <c r="I288" i="12"/>
  <c r="K288" i="12" s="1"/>
  <c r="E26" i="13" s="1"/>
  <c r="E288" i="12"/>
  <c r="J288" i="12" s="1"/>
  <c r="D288" i="12"/>
  <c r="C288" i="12"/>
  <c r="C26" i="13" s="1"/>
  <c r="I284" i="12"/>
  <c r="D284" i="12"/>
  <c r="E284" i="12" s="1"/>
  <c r="J284" i="12" s="1"/>
  <c r="K284" i="12" s="1"/>
  <c r="C284" i="12"/>
  <c r="C70" i="13" s="1"/>
  <c r="K280" i="12"/>
  <c r="D280" i="14" s="1"/>
  <c r="J280" i="12"/>
  <c r="I280" i="12"/>
  <c r="E280" i="12"/>
  <c r="D280" i="12"/>
  <c r="C280" i="12"/>
  <c r="C36" i="13" s="1"/>
  <c r="J276" i="12"/>
  <c r="I276" i="12"/>
  <c r="K276" i="12" s="1"/>
  <c r="E276" i="12"/>
  <c r="D276" i="12"/>
  <c r="C276" i="12"/>
  <c r="C54" i="13" s="1"/>
  <c r="I272" i="12"/>
  <c r="E272" i="12"/>
  <c r="J272" i="12" s="1"/>
  <c r="D272" i="12"/>
  <c r="C272" i="12"/>
  <c r="C34" i="13" s="1"/>
  <c r="I268" i="12"/>
  <c r="D268" i="12"/>
  <c r="E268" i="12" s="1"/>
  <c r="J268" i="12" s="1"/>
  <c r="K268" i="12" s="1"/>
  <c r="C268" i="12"/>
  <c r="C79" i="13" s="1"/>
  <c r="K264" i="12"/>
  <c r="J264" i="12"/>
  <c r="I264" i="12"/>
  <c r="E264" i="12"/>
  <c r="D264" i="12"/>
  <c r="C264" i="12"/>
  <c r="C28" i="13" s="1"/>
  <c r="J260" i="12"/>
  <c r="I260" i="12"/>
  <c r="K260" i="12" s="1"/>
  <c r="E260" i="12"/>
  <c r="D260" i="12"/>
  <c r="C260" i="12"/>
  <c r="C77" i="13" s="1"/>
  <c r="I256" i="12"/>
  <c r="D256" i="12"/>
  <c r="E256" i="12" s="1"/>
  <c r="J256" i="12" s="1"/>
  <c r="C256" i="12"/>
  <c r="C76" i="13" s="1"/>
  <c r="I252" i="12"/>
  <c r="D252" i="12"/>
  <c r="E252" i="12" s="1"/>
  <c r="J252" i="12" s="1"/>
  <c r="K252" i="12" s="1"/>
  <c r="C252" i="12"/>
  <c r="C43" i="13" s="1"/>
  <c r="K248" i="12"/>
  <c r="J248" i="12"/>
  <c r="I248" i="12"/>
  <c r="E248" i="12"/>
  <c r="D248" i="12"/>
  <c r="C248" i="12"/>
  <c r="C50" i="13" s="1"/>
  <c r="J244" i="12"/>
  <c r="I244" i="12"/>
  <c r="E244" i="12"/>
  <c r="D244" i="12"/>
  <c r="C244" i="12"/>
  <c r="C81" i="13" s="1"/>
  <c r="I240" i="12"/>
  <c r="D240" i="12"/>
  <c r="E240" i="12" s="1"/>
  <c r="J240" i="12" s="1"/>
  <c r="C240" i="12"/>
  <c r="C91" i="13" s="1"/>
  <c r="I236" i="12"/>
  <c r="D236" i="12"/>
  <c r="E236" i="12" s="1"/>
  <c r="J236" i="12" s="1"/>
  <c r="K236" i="12" s="1"/>
  <c r="C236" i="12"/>
  <c r="C27" i="13" s="1"/>
  <c r="K232" i="12"/>
  <c r="J232" i="12"/>
  <c r="I232" i="12"/>
  <c r="E232" i="12"/>
  <c r="D232" i="12"/>
  <c r="C232" i="12"/>
  <c r="C22" i="13" s="1"/>
  <c r="J228" i="12"/>
  <c r="I228" i="12"/>
  <c r="E228" i="12"/>
  <c r="D228" i="12"/>
  <c r="C228" i="12"/>
  <c r="C33" i="13" s="1"/>
  <c r="I224" i="12"/>
  <c r="K224" i="12" s="1"/>
  <c r="E224" i="12"/>
  <c r="J224" i="12" s="1"/>
  <c r="D224" i="12"/>
  <c r="C224" i="12"/>
  <c r="C40" i="13" s="1"/>
  <c r="I220" i="12"/>
  <c r="D220" i="12"/>
  <c r="E220" i="12" s="1"/>
  <c r="J220" i="12" s="1"/>
  <c r="K220" i="12" s="1"/>
  <c r="D220" i="14" s="1"/>
  <c r="C220" i="12"/>
  <c r="C66" i="13" s="1"/>
  <c r="K216" i="12"/>
  <c r="J216" i="12"/>
  <c r="I216" i="12"/>
  <c r="E216" i="12"/>
  <c r="D216" i="12"/>
  <c r="C216" i="12"/>
  <c r="C24" i="13" s="1"/>
  <c r="J212" i="12"/>
  <c r="I212" i="12"/>
  <c r="K212" i="12" s="1"/>
  <c r="E212" i="12"/>
  <c r="D212" i="12"/>
  <c r="C212" i="12"/>
  <c r="C89" i="13" s="1"/>
  <c r="I208" i="12"/>
  <c r="E208" i="12"/>
  <c r="J208" i="12" s="1"/>
  <c r="D208" i="12"/>
  <c r="C208" i="12"/>
  <c r="C31" i="13" s="1"/>
  <c r="I204" i="12"/>
  <c r="D204" i="12"/>
  <c r="E204" i="12" s="1"/>
  <c r="J204" i="12" s="1"/>
  <c r="K204" i="12" s="1"/>
  <c r="C204" i="12"/>
  <c r="C23" i="13" s="1"/>
  <c r="K200" i="12"/>
  <c r="J200" i="12"/>
  <c r="I200" i="12"/>
  <c r="E200" i="12"/>
  <c r="D200" i="12"/>
  <c r="C200" i="12"/>
  <c r="C12" i="13" s="1"/>
  <c r="J196" i="12"/>
  <c r="I196" i="12"/>
  <c r="K196" i="12" s="1"/>
  <c r="E196" i="12"/>
  <c r="D196" i="12"/>
  <c r="C196" i="12"/>
  <c r="C52" i="13" s="1"/>
  <c r="I192" i="12"/>
  <c r="D192" i="12"/>
  <c r="E192" i="12" s="1"/>
  <c r="J192" i="12" s="1"/>
  <c r="C192" i="12"/>
  <c r="C48" i="13" s="1"/>
  <c r="I188" i="12"/>
  <c r="D188" i="12"/>
  <c r="E188" i="12" s="1"/>
  <c r="J188" i="12" s="1"/>
  <c r="K188" i="12" s="1"/>
  <c r="C188" i="12"/>
  <c r="C62" i="13" s="1"/>
  <c r="K184" i="12"/>
  <c r="J184" i="12"/>
  <c r="I184" i="12"/>
  <c r="E184" i="12"/>
  <c r="D184" i="12"/>
  <c r="C184" i="12"/>
  <c r="C8" i="13" s="1"/>
  <c r="J180" i="12"/>
  <c r="I180" i="12"/>
  <c r="E180" i="12"/>
  <c r="D180" i="12"/>
  <c r="C180" i="12"/>
  <c r="C45" i="13" s="1"/>
  <c r="I176" i="12"/>
  <c r="D176" i="12"/>
  <c r="E176" i="12" s="1"/>
  <c r="J176" i="12" s="1"/>
  <c r="C176" i="12"/>
  <c r="C92" i="13" s="1"/>
  <c r="I172" i="12"/>
  <c r="D172" i="12"/>
  <c r="E172" i="12" s="1"/>
  <c r="J172" i="12" s="1"/>
  <c r="K172" i="12" s="1"/>
  <c r="C172" i="12"/>
  <c r="C59" i="13" s="1"/>
  <c r="K168" i="12"/>
  <c r="D168" i="14" s="1"/>
  <c r="J168" i="12"/>
  <c r="I168" i="12"/>
  <c r="E168" i="12"/>
  <c r="D168" i="12"/>
  <c r="C168" i="12"/>
  <c r="C6" i="13" s="1"/>
  <c r="J164" i="12"/>
  <c r="I164" i="12"/>
  <c r="E164" i="12"/>
  <c r="D164" i="12"/>
  <c r="C164" i="12"/>
  <c r="C9" i="13" s="1"/>
  <c r="I160" i="12"/>
  <c r="K160" i="12" s="1"/>
  <c r="E160" i="12"/>
  <c r="J160" i="12" s="1"/>
  <c r="D160" i="12"/>
  <c r="C160" i="12"/>
  <c r="C88" i="13" s="1"/>
  <c r="I156" i="12"/>
  <c r="D156" i="12"/>
  <c r="E156" i="12" s="1"/>
  <c r="J156" i="12" s="1"/>
  <c r="K156" i="12" s="1"/>
  <c r="C156" i="12"/>
  <c r="C3" i="13" s="1"/>
  <c r="K152" i="12"/>
  <c r="J152" i="12"/>
  <c r="I152" i="12"/>
  <c r="E152" i="12"/>
  <c r="D152" i="12"/>
  <c r="C152" i="12"/>
  <c r="C87" i="13" s="1"/>
  <c r="J148" i="12"/>
  <c r="I148" i="12"/>
  <c r="K148" i="12" s="1"/>
  <c r="E148" i="12"/>
  <c r="D148" i="12"/>
  <c r="C148" i="12"/>
  <c r="C56" i="13" s="1"/>
  <c r="I144" i="12"/>
  <c r="E144" i="12"/>
  <c r="J144" i="12" s="1"/>
  <c r="D144" i="12"/>
  <c r="C144" i="12"/>
  <c r="C71" i="13" s="1"/>
  <c r="I140" i="12"/>
  <c r="D140" i="12"/>
  <c r="E140" i="12" s="1"/>
  <c r="J140" i="12" s="1"/>
  <c r="K140" i="12" s="1"/>
  <c r="C140" i="12"/>
  <c r="C13" i="13" s="1"/>
  <c r="K136" i="12"/>
  <c r="D136" i="14" s="1"/>
  <c r="J136" i="12"/>
  <c r="I136" i="12"/>
  <c r="E136" i="12"/>
  <c r="D136" i="12"/>
  <c r="C136" i="12"/>
  <c r="C18" i="13" s="1"/>
  <c r="J132" i="12"/>
  <c r="I132" i="12"/>
  <c r="K132" i="12" s="1"/>
  <c r="E132" i="12"/>
  <c r="D132" i="12"/>
  <c r="C132" i="12"/>
  <c r="C53" i="13" s="1"/>
  <c r="I128" i="12"/>
  <c r="D128" i="12"/>
  <c r="E128" i="12" s="1"/>
  <c r="J128" i="12" s="1"/>
  <c r="C128" i="12"/>
  <c r="C85" i="13" s="1"/>
  <c r="I124" i="12"/>
  <c r="D124" i="12"/>
  <c r="E124" i="12" s="1"/>
  <c r="J124" i="12" s="1"/>
  <c r="K124" i="12" s="1"/>
  <c r="C124" i="12"/>
  <c r="C42" i="13" s="1"/>
  <c r="K120" i="12"/>
  <c r="J120" i="12"/>
  <c r="I120" i="12"/>
  <c r="E120" i="12"/>
  <c r="D120" i="12"/>
  <c r="C120" i="12"/>
  <c r="C82" i="13" s="1"/>
  <c r="J116" i="12"/>
  <c r="I116" i="12"/>
  <c r="E116" i="12"/>
  <c r="D116" i="12"/>
  <c r="C116" i="12"/>
  <c r="C38" i="13" s="1"/>
  <c r="I112" i="12"/>
  <c r="D112" i="12"/>
  <c r="E112" i="12" s="1"/>
  <c r="J112" i="12" s="1"/>
  <c r="C112" i="12"/>
  <c r="C67" i="13" s="1"/>
  <c r="I108" i="12"/>
  <c r="D108" i="12"/>
  <c r="E108" i="12" s="1"/>
  <c r="J108" i="12" s="1"/>
  <c r="K108" i="12" s="1"/>
  <c r="E47" i="13" s="1"/>
  <c r="C108" i="12"/>
  <c r="C47" i="13" s="1"/>
  <c r="K104" i="12"/>
  <c r="E5" i="13" s="1"/>
  <c r="J104" i="12"/>
  <c r="I104" i="12"/>
  <c r="E104" i="12"/>
  <c r="D104" i="12"/>
  <c r="C104" i="12"/>
  <c r="C5" i="13" s="1"/>
  <c r="J100" i="12"/>
  <c r="I100" i="12"/>
  <c r="E100" i="12"/>
  <c r="D100" i="12"/>
  <c r="C100" i="12"/>
  <c r="C90" i="13" s="1"/>
  <c r="I96" i="12"/>
  <c r="K96" i="12" s="1"/>
  <c r="E96" i="12"/>
  <c r="J96" i="12" s="1"/>
  <c r="D96" i="12"/>
  <c r="C96" i="12"/>
  <c r="C61" i="13" s="1"/>
  <c r="I92" i="12"/>
  <c r="D92" i="12"/>
  <c r="E92" i="12" s="1"/>
  <c r="J92" i="12" s="1"/>
  <c r="K92" i="12" s="1"/>
  <c r="C92" i="12"/>
  <c r="C80" i="13" s="1"/>
  <c r="K88" i="12"/>
  <c r="E73" i="13" s="1"/>
  <c r="J88" i="12"/>
  <c r="I88" i="12"/>
  <c r="E88" i="12"/>
  <c r="D88" i="12"/>
  <c r="C88" i="12"/>
  <c r="C73" i="13" s="1"/>
  <c r="J84" i="12"/>
  <c r="I84" i="12"/>
  <c r="K84" i="12" s="1"/>
  <c r="E84" i="12"/>
  <c r="D84" i="12"/>
  <c r="C84" i="12"/>
  <c r="C25" i="13" s="1"/>
  <c r="I80" i="12"/>
  <c r="E80" i="12"/>
  <c r="J80" i="12" s="1"/>
  <c r="D80" i="12"/>
  <c r="C80" i="12"/>
  <c r="C39" i="13" s="1"/>
  <c r="J76" i="12"/>
  <c r="K76" i="12" s="1"/>
  <c r="I76" i="12"/>
  <c r="E76" i="12"/>
  <c r="D76" i="12"/>
  <c r="C76" i="12"/>
  <c r="C78" i="13" s="1"/>
  <c r="K72" i="12"/>
  <c r="J72" i="12"/>
  <c r="I72" i="12"/>
  <c r="E72" i="12"/>
  <c r="D72" i="12"/>
  <c r="C72" i="12"/>
  <c r="C55" i="13" s="1"/>
  <c r="J68" i="12"/>
  <c r="I68" i="12"/>
  <c r="E68" i="12"/>
  <c r="D68" i="12"/>
  <c r="C68" i="12"/>
  <c r="C83" i="13" s="1"/>
  <c r="I64" i="12"/>
  <c r="E64" i="12"/>
  <c r="J64" i="12" s="1"/>
  <c r="C64" i="12"/>
  <c r="C94" i="13" s="1"/>
  <c r="I60" i="12"/>
  <c r="D60" i="12"/>
  <c r="E60" i="12" s="1"/>
  <c r="J60" i="12" s="1"/>
  <c r="K60" i="12" s="1"/>
  <c r="C60" i="12"/>
  <c r="C63" i="13" s="1"/>
  <c r="I56" i="12"/>
  <c r="D56" i="12"/>
  <c r="E56" i="12" s="1"/>
  <c r="J56" i="12" s="1"/>
  <c r="K56" i="12" s="1"/>
  <c r="C56" i="12"/>
  <c r="C75" i="13" s="1"/>
  <c r="I52" i="12"/>
  <c r="K52" i="12" s="1"/>
  <c r="E52" i="12"/>
  <c r="J52" i="12" s="1"/>
  <c r="D52" i="12"/>
  <c r="C52" i="12"/>
  <c r="C72" i="13" s="1"/>
  <c r="I48" i="12"/>
  <c r="D48" i="12"/>
  <c r="E48" i="12" s="1"/>
  <c r="J48" i="12" s="1"/>
  <c r="K48" i="12" s="1"/>
  <c r="C48" i="12"/>
  <c r="C35" i="13" s="1"/>
  <c r="I44" i="12"/>
  <c r="D44" i="12"/>
  <c r="E44" i="12" s="1"/>
  <c r="J44" i="12" s="1"/>
  <c r="K44" i="12" s="1"/>
  <c r="C44" i="12"/>
  <c r="C14" i="13" s="1"/>
  <c r="I40" i="12"/>
  <c r="D40" i="12"/>
  <c r="E40" i="12" s="1"/>
  <c r="J40" i="12" s="1"/>
  <c r="K40" i="12" s="1"/>
  <c r="C40" i="12"/>
  <c r="C64" i="13" s="1"/>
  <c r="I36" i="12"/>
  <c r="K36" i="12" s="1"/>
  <c r="E36" i="12"/>
  <c r="J36" i="12" s="1"/>
  <c r="D36" i="12"/>
  <c r="C36" i="12"/>
  <c r="C10" i="13" s="1"/>
  <c r="I32" i="12"/>
  <c r="D32" i="12"/>
  <c r="E32" i="12" s="1"/>
  <c r="J32" i="12" s="1"/>
  <c r="K32" i="12" s="1"/>
  <c r="C32" i="12"/>
  <c r="C15" i="13" s="1"/>
  <c r="I28" i="12"/>
  <c r="D28" i="12"/>
  <c r="E28" i="12" s="1"/>
  <c r="J28" i="12" s="1"/>
  <c r="K28" i="12" s="1"/>
  <c r="C28" i="12"/>
  <c r="C30" i="13" s="1"/>
  <c r="I24" i="12"/>
  <c r="D24" i="12"/>
  <c r="E24" i="12" s="1"/>
  <c r="J24" i="12" s="1"/>
  <c r="K24" i="12" s="1"/>
  <c r="C24" i="12"/>
  <c r="C69" i="13" s="1"/>
  <c r="I20" i="12"/>
  <c r="E20" i="12"/>
  <c r="J20" i="12" s="1"/>
  <c r="D20" i="12"/>
  <c r="C20" i="12"/>
  <c r="C60" i="13" s="1"/>
  <c r="I16" i="12"/>
  <c r="D16" i="12"/>
  <c r="E16" i="12" s="1"/>
  <c r="J16" i="12" s="1"/>
  <c r="K16" i="12" s="1"/>
  <c r="C16" i="12"/>
  <c r="C46" i="13" s="1"/>
  <c r="I12" i="12"/>
  <c r="D12" i="12"/>
  <c r="E12" i="12" s="1"/>
  <c r="J12" i="12" s="1"/>
  <c r="K12" i="12" s="1"/>
  <c r="C12" i="12"/>
  <c r="C41" i="13" s="1"/>
  <c r="I8" i="12"/>
  <c r="D8" i="12"/>
  <c r="E8" i="12" s="1"/>
  <c r="J8" i="12" s="1"/>
  <c r="K8" i="12" s="1"/>
  <c r="C8" i="12"/>
  <c r="C49" i="13" s="1"/>
  <c r="I4" i="12"/>
  <c r="E4" i="12"/>
  <c r="J4" i="12" s="1"/>
  <c r="D4" i="12"/>
  <c r="C4" i="12"/>
  <c r="C86" i="13" s="1"/>
  <c r="E24" i="11"/>
  <c r="C22" i="11"/>
  <c r="H13" i="11"/>
  <c r="H12" i="11"/>
  <c r="H11" i="11"/>
  <c r="H10" i="11"/>
  <c r="H9" i="11"/>
  <c r="H8" i="11"/>
  <c r="H7" i="11"/>
  <c r="H6" i="11"/>
  <c r="C6" i="11"/>
  <c r="H5" i="11"/>
  <c r="H4" i="11"/>
  <c r="H3" i="11"/>
  <c r="J1" i="11"/>
  <c r="J230" i="10"/>
  <c r="I230" i="10"/>
  <c r="K230" i="10" s="1"/>
  <c r="E356" i="14" s="1"/>
  <c r="E230" i="10"/>
  <c r="D230" i="10"/>
  <c r="C230" i="10"/>
  <c r="I229" i="10"/>
  <c r="D229" i="10"/>
  <c r="E229" i="10" s="1"/>
  <c r="J229" i="10" s="1"/>
  <c r="C229" i="10"/>
  <c r="C228" i="10" s="1"/>
  <c r="J225" i="10"/>
  <c r="I225" i="10"/>
  <c r="E225" i="10"/>
  <c r="D225" i="10"/>
  <c r="C225" i="10"/>
  <c r="I224" i="10"/>
  <c r="D224" i="10"/>
  <c r="E224" i="10" s="1"/>
  <c r="J224" i="10" s="1"/>
  <c r="C224" i="10"/>
  <c r="C223" i="10" s="1"/>
  <c r="C41" i="11" s="1"/>
  <c r="J220" i="10"/>
  <c r="I220" i="10"/>
  <c r="E220" i="10"/>
  <c r="D220" i="10"/>
  <c r="C220" i="10"/>
  <c r="I219" i="10"/>
  <c r="I221" i="10" s="1"/>
  <c r="D219" i="10"/>
  <c r="E219" i="10" s="1"/>
  <c r="J219" i="10" s="1"/>
  <c r="C219" i="10"/>
  <c r="C218" i="10" s="1"/>
  <c r="C10" i="11" s="1"/>
  <c r="J215" i="10"/>
  <c r="I215" i="10"/>
  <c r="E215" i="10"/>
  <c r="D215" i="10"/>
  <c r="C215" i="10"/>
  <c r="I214" i="10"/>
  <c r="D214" i="10"/>
  <c r="E214" i="10" s="1"/>
  <c r="J214" i="10" s="1"/>
  <c r="C214" i="10"/>
  <c r="C213" i="10" s="1"/>
  <c r="C21" i="11" s="1"/>
  <c r="I210" i="10"/>
  <c r="E210" i="10"/>
  <c r="J210" i="10" s="1"/>
  <c r="D210" i="10"/>
  <c r="C210" i="10"/>
  <c r="I209" i="10"/>
  <c r="E209" i="10"/>
  <c r="J209" i="10" s="1"/>
  <c r="D209" i="10"/>
  <c r="C209" i="10"/>
  <c r="C208" i="10" s="1"/>
  <c r="C23" i="11" s="1"/>
  <c r="I205" i="10"/>
  <c r="E205" i="10"/>
  <c r="J205" i="10" s="1"/>
  <c r="D205" i="10"/>
  <c r="C205" i="10"/>
  <c r="I204" i="10"/>
  <c r="E204" i="10"/>
  <c r="J204" i="10" s="1"/>
  <c r="D204" i="10"/>
  <c r="C204" i="10"/>
  <c r="C203" i="10" s="1"/>
  <c r="C29" i="11" s="1"/>
  <c r="I200" i="10"/>
  <c r="E200" i="10"/>
  <c r="J200" i="10" s="1"/>
  <c r="D200" i="10"/>
  <c r="C200" i="10"/>
  <c r="I199" i="10"/>
  <c r="E199" i="10"/>
  <c r="J199" i="10" s="1"/>
  <c r="D199" i="10"/>
  <c r="C199" i="10"/>
  <c r="C198" i="10" s="1"/>
  <c r="C9" i="11" s="1"/>
  <c r="J195" i="10"/>
  <c r="I195" i="10"/>
  <c r="E195" i="10"/>
  <c r="D195" i="10"/>
  <c r="C195" i="10"/>
  <c r="I194" i="10"/>
  <c r="D194" i="10"/>
  <c r="E194" i="10" s="1"/>
  <c r="J194" i="10" s="1"/>
  <c r="C194" i="10"/>
  <c r="C193" i="10" s="1"/>
  <c r="C20" i="11" s="1"/>
  <c r="J190" i="10"/>
  <c r="I190" i="10"/>
  <c r="E190" i="10"/>
  <c r="D190" i="10"/>
  <c r="C190" i="10"/>
  <c r="I189" i="10"/>
  <c r="I191" i="10" s="1"/>
  <c r="D189" i="10"/>
  <c r="E189" i="10" s="1"/>
  <c r="J189" i="10" s="1"/>
  <c r="C189" i="10"/>
  <c r="I185" i="10"/>
  <c r="E185" i="10"/>
  <c r="J185" i="10" s="1"/>
  <c r="D185" i="10"/>
  <c r="C185" i="10"/>
  <c r="I184" i="10"/>
  <c r="I186" i="10" s="1"/>
  <c r="E184" i="10"/>
  <c r="J184" i="10" s="1"/>
  <c r="D184" i="10"/>
  <c r="C184" i="10"/>
  <c r="I180" i="10"/>
  <c r="E180" i="10"/>
  <c r="J180" i="10" s="1"/>
  <c r="D180" i="10"/>
  <c r="C180" i="10"/>
  <c r="I179" i="10"/>
  <c r="E179" i="10"/>
  <c r="J179" i="10" s="1"/>
  <c r="D179" i="10"/>
  <c r="C179" i="10"/>
  <c r="C178" i="10" s="1"/>
  <c r="C45" i="11" s="1"/>
  <c r="J175" i="10"/>
  <c r="I175" i="10"/>
  <c r="E175" i="10"/>
  <c r="D175" i="10"/>
  <c r="C175" i="10"/>
  <c r="I174" i="10"/>
  <c r="D174" i="10"/>
  <c r="E174" i="10" s="1"/>
  <c r="J174" i="10" s="1"/>
  <c r="C174" i="10"/>
  <c r="C173" i="10" s="1"/>
  <c r="C40" i="11" s="1"/>
  <c r="J170" i="10"/>
  <c r="I170" i="10"/>
  <c r="E170" i="10"/>
  <c r="D170" i="10"/>
  <c r="C170" i="10"/>
  <c r="I169" i="10"/>
  <c r="D169" i="10"/>
  <c r="E169" i="10" s="1"/>
  <c r="J169" i="10" s="1"/>
  <c r="C169" i="10"/>
  <c r="I165" i="10"/>
  <c r="E165" i="10"/>
  <c r="J165" i="10" s="1"/>
  <c r="D165" i="10"/>
  <c r="C165" i="10"/>
  <c r="I164" i="10"/>
  <c r="E164" i="10"/>
  <c r="J164" i="10" s="1"/>
  <c r="D164" i="10"/>
  <c r="C164" i="10"/>
  <c r="I160" i="10"/>
  <c r="E160" i="10"/>
  <c r="J160" i="10" s="1"/>
  <c r="D160" i="10"/>
  <c r="C160" i="10"/>
  <c r="I159" i="10"/>
  <c r="E159" i="10"/>
  <c r="J159" i="10" s="1"/>
  <c r="D159" i="10"/>
  <c r="C159" i="10"/>
  <c r="C158" i="10" s="1"/>
  <c r="C33" i="11" s="1"/>
  <c r="J155" i="10"/>
  <c r="I155" i="10"/>
  <c r="E155" i="10"/>
  <c r="D155" i="10"/>
  <c r="C155" i="10"/>
  <c r="I154" i="10"/>
  <c r="E154" i="10"/>
  <c r="J154" i="10" s="1"/>
  <c r="D154" i="10"/>
  <c r="C154" i="10"/>
  <c r="C153" i="10" s="1"/>
  <c r="C35" i="11" s="1"/>
  <c r="J150" i="10"/>
  <c r="I150" i="10"/>
  <c r="E150" i="10"/>
  <c r="D150" i="10"/>
  <c r="C150" i="10"/>
  <c r="I149" i="10"/>
  <c r="E149" i="10"/>
  <c r="J149" i="10" s="1"/>
  <c r="D149" i="10"/>
  <c r="C149" i="10"/>
  <c r="I145" i="10"/>
  <c r="E145" i="10"/>
  <c r="J145" i="10" s="1"/>
  <c r="D145" i="10"/>
  <c r="C145" i="10"/>
  <c r="I144" i="10"/>
  <c r="D144" i="10"/>
  <c r="E144" i="10" s="1"/>
  <c r="J144" i="10" s="1"/>
  <c r="C144" i="10"/>
  <c r="C143" i="10" s="1"/>
  <c r="C47" i="11" s="1"/>
  <c r="I140" i="10"/>
  <c r="I141" i="10" s="1"/>
  <c r="E140" i="10"/>
  <c r="J140" i="10" s="1"/>
  <c r="D140" i="10"/>
  <c r="C140" i="10"/>
  <c r="I139" i="10"/>
  <c r="E139" i="10"/>
  <c r="J139" i="10" s="1"/>
  <c r="D139" i="10"/>
  <c r="C139" i="10"/>
  <c r="C138" i="10" s="1"/>
  <c r="C44" i="11" s="1"/>
  <c r="I135" i="10"/>
  <c r="E135" i="10"/>
  <c r="J135" i="10" s="1"/>
  <c r="D135" i="10"/>
  <c r="C135" i="10"/>
  <c r="I134" i="10"/>
  <c r="D134" i="10"/>
  <c r="E134" i="10" s="1"/>
  <c r="J134" i="10" s="1"/>
  <c r="J136" i="10" s="1"/>
  <c r="C134" i="10"/>
  <c r="I131" i="10"/>
  <c r="I130" i="10"/>
  <c r="E130" i="10"/>
  <c r="J130" i="10" s="1"/>
  <c r="K130" i="10" s="1"/>
  <c r="E208" i="14" s="1"/>
  <c r="D130" i="10"/>
  <c r="C130" i="10"/>
  <c r="K129" i="10"/>
  <c r="E200" i="14" s="1"/>
  <c r="I129" i="10"/>
  <c r="E129" i="10"/>
  <c r="J129" i="10" s="1"/>
  <c r="J131" i="10" s="1"/>
  <c r="K131" i="10" s="1"/>
  <c r="E16" i="11" s="1"/>
  <c r="D129" i="10"/>
  <c r="C129" i="10"/>
  <c r="C128" i="10" s="1"/>
  <c r="C16" i="11" s="1"/>
  <c r="I126" i="10"/>
  <c r="I125" i="10"/>
  <c r="E125" i="10"/>
  <c r="J125" i="10" s="1"/>
  <c r="K125" i="10" s="1"/>
  <c r="E204" i="14" s="1"/>
  <c r="D125" i="10"/>
  <c r="C125" i="10"/>
  <c r="I124" i="10"/>
  <c r="E124" i="10"/>
  <c r="J124" i="10" s="1"/>
  <c r="K124" i="10" s="1"/>
  <c r="E196" i="14" s="1"/>
  <c r="D124" i="10"/>
  <c r="C124" i="10"/>
  <c r="C123" i="10" s="1"/>
  <c r="C12" i="11" s="1"/>
  <c r="I121" i="10"/>
  <c r="I120" i="10"/>
  <c r="E120" i="10"/>
  <c r="J120" i="10" s="1"/>
  <c r="K120" i="10" s="1"/>
  <c r="E188" i="14" s="1"/>
  <c r="D120" i="10"/>
  <c r="C120" i="10"/>
  <c r="K119" i="10"/>
  <c r="E184" i="14" s="1"/>
  <c r="I119" i="10"/>
  <c r="E119" i="10"/>
  <c r="J119" i="10" s="1"/>
  <c r="J121" i="10" s="1"/>
  <c r="K121" i="10" s="1"/>
  <c r="E39" i="11" s="1"/>
  <c r="D119" i="10"/>
  <c r="C119" i="10"/>
  <c r="C118" i="10" s="1"/>
  <c r="C39" i="11" s="1"/>
  <c r="I116" i="10"/>
  <c r="I115" i="10"/>
  <c r="E115" i="10"/>
  <c r="J115" i="10" s="1"/>
  <c r="K115" i="10" s="1"/>
  <c r="E192" i="14" s="1"/>
  <c r="D115" i="10"/>
  <c r="C115" i="10"/>
  <c r="K114" i="10"/>
  <c r="E180" i="14" s="1"/>
  <c r="I114" i="10"/>
  <c r="E114" i="10"/>
  <c r="J114" i="10" s="1"/>
  <c r="J116" i="10" s="1"/>
  <c r="K116" i="10" s="1"/>
  <c r="E4" i="11" s="1"/>
  <c r="D114" i="10"/>
  <c r="C114" i="10"/>
  <c r="C113" i="10" s="1"/>
  <c r="C4" i="11" s="1"/>
  <c r="J111" i="10"/>
  <c r="K111" i="10" s="1"/>
  <c r="E3" i="11" s="1"/>
  <c r="I111" i="10"/>
  <c r="I110" i="10"/>
  <c r="E110" i="10"/>
  <c r="J110" i="10" s="1"/>
  <c r="K110" i="10" s="1"/>
  <c r="E176" i="14" s="1"/>
  <c r="D110" i="10"/>
  <c r="C110" i="10"/>
  <c r="I109" i="10"/>
  <c r="E109" i="10"/>
  <c r="J109" i="10" s="1"/>
  <c r="K109" i="10" s="1"/>
  <c r="E168" i="14" s="1"/>
  <c r="D109" i="10"/>
  <c r="C109" i="10"/>
  <c r="C108" i="10" s="1"/>
  <c r="C3" i="11" s="1"/>
  <c r="I106" i="10"/>
  <c r="I105" i="10"/>
  <c r="D105" i="10"/>
  <c r="E105" i="10" s="1"/>
  <c r="J105" i="10" s="1"/>
  <c r="C105" i="10"/>
  <c r="J104" i="10"/>
  <c r="I104" i="10"/>
  <c r="D104" i="10"/>
  <c r="E104" i="10" s="1"/>
  <c r="C104" i="10"/>
  <c r="C103" i="10"/>
  <c r="C24" i="11" s="1"/>
  <c r="I101" i="10"/>
  <c r="I100" i="10"/>
  <c r="D100" i="10"/>
  <c r="E100" i="10" s="1"/>
  <c r="J100" i="10" s="1"/>
  <c r="C100" i="10"/>
  <c r="J99" i="10"/>
  <c r="I99" i="10"/>
  <c r="D99" i="10"/>
  <c r="E99" i="10" s="1"/>
  <c r="C99" i="10"/>
  <c r="C98" i="10"/>
  <c r="C17" i="11" s="1"/>
  <c r="I96" i="10"/>
  <c r="I95" i="10"/>
  <c r="D95" i="10"/>
  <c r="E95" i="10" s="1"/>
  <c r="J95" i="10" s="1"/>
  <c r="C95" i="10"/>
  <c r="I94" i="10"/>
  <c r="D94" i="10"/>
  <c r="E94" i="10" s="1"/>
  <c r="J94" i="10" s="1"/>
  <c r="C94" i="10"/>
  <c r="C93" i="10"/>
  <c r="C27" i="11" s="1"/>
  <c r="I91" i="10"/>
  <c r="I90" i="10"/>
  <c r="D90" i="10"/>
  <c r="E90" i="10" s="1"/>
  <c r="J90" i="10" s="1"/>
  <c r="C90" i="10"/>
  <c r="J89" i="10"/>
  <c r="I89" i="10"/>
  <c r="D89" i="10"/>
  <c r="E89" i="10" s="1"/>
  <c r="C89" i="10"/>
  <c r="C88" i="10"/>
  <c r="C15" i="11" s="1"/>
  <c r="I86" i="10"/>
  <c r="I85" i="10"/>
  <c r="K85" i="10" s="1"/>
  <c r="E136" i="14" s="1"/>
  <c r="D85" i="10"/>
  <c r="E85" i="10" s="1"/>
  <c r="J85" i="10" s="1"/>
  <c r="C85" i="10"/>
  <c r="J84" i="10"/>
  <c r="I84" i="10"/>
  <c r="D84" i="10"/>
  <c r="E84" i="10" s="1"/>
  <c r="C84" i="10"/>
  <c r="C83" i="10"/>
  <c r="C46" i="11" s="1"/>
  <c r="I81" i="10"/>
  <c r="I80" i="10"/>
  <c r="D80" i="10"/>
  <c r="E80" i="10" s="1"/>
  <c r="J80" i="10" s="1"/>
  <c r="C80" i="10"/>
  <c r="I79" i="10"/>
  <c r="D79" i="10"/>
  <c r="E79" i="10" s="1"/>
  <c r="J79" i="10" s="1"/>
  <c r="C79" i="10"/>
  <c r="C78" i="10"/>
  <c r="C48" i="11" s="1"/>
  <c r="I76" i="10"/>
  <c r="I75" i="10"/>
  <c r="K75" i="10" s="1"/>
  <c r="E120" i="14" s="1"/>
  <c r="D75" i="10"/>
  <c r="E75" i="10" s="1"/>
  <c r="J75" i="10" s="1"/>
  <c r="C75" i="10"/>
  <c r="I74" i="10"/>
  <c r="D74" i="10"/>
  <c r="E74" i="10" s="1"/>
  <c r="J74" i="10" s="1"/>
  <c r="C74" i="10"/>
  <c r="C73" i="10"/>
  <c r="C19" i="11" s="1"/>
  <c r="I71" i="10"/>
  <c r="I70" i="10"/>
  <c r="K70" i="10" s="1"/>
  <c r="D70" i="10"/>
  <c r="E70" i="10" s="1"/>
  <c r="J70" i="10" s="1"/>
  <c r="C70" i="10"/>
  <c r="I69" i="10"/>
  <c r="D69" i="10"/>
  <c r="E69" i="10" s="1"/>
  <c r="J69" i="10" s="1"/>
  <c r="C69" i="10"/>
  <c r="C68" i="10"/>
  <c r="C37" i="11" s="1"/>
  <c r="I66" i="10"/>
  <c r="I65" i="10"/>
  <c r="D65" i="10"/>
  <c r="E65" i="10" s="1"/>
  <c r="J65" i="10" s="1"/>
  <c r="K65" i="10" s="1"/>
  <c r="C65" i="10"/>
  <c r="J64" i="10"/>
  <c r="I64" i="10"/>
  <c r="D64" i="10"/>
  <c r="E64" i="10" s="1"/>
  <c r="C64" i="10"/>
  <c r="C63" i="10"/>
  <c r="C31" i="11" s="1"/>
  <c r="I61" i="10"/>
  <c r="I60" i="10"/>
  <c r="D60" i="10"/>
  <c r="E60" i="10" s="1"/>
  <c r="J60" i="10" s="1"/>
  <c r="C60" i="10"/>
  <c r="J59" i="10"/>
  <c r="I59" i="10"/>
  <c r="D59" i="10"/>
  <c r="E59" i="10" s="1"/>
  <c r="C59" i="10"/>
  <c r="C58" i="10"/>
  <c r="C34" i="11" s="1"/>
  <c r="I56" i="10"/>
  <c r="I55" i="10"/>
  <c r="D55" i="10"/>
  <c r="E55" i="10" s="1"/>
  <c r="J55" i="10" s="1"/>
  <c r="C55" i="10"/>
  <c r="I54" i="10"/>
  <c r="D54" i="10"/>
  <c r="E54" i="10" s="1"/>
  <c r="J54" i="10" s="1"/>
  <c r="C54" i="10"/>
  <c r="C53" i="10"/>
  <c r="C26" i="11" s="1"/>
  <c r="I51" i="10"/>
  <c r="I50" i="10"/>
  <c r="D50" i="10"/>
  <c r="E50" i="10" s="1"/>
  <c r="J50" i="10" s="1"/>
  <c r="K50" i="10" s="1"/>
  <c r="E80" i="14" s="1"/>
  <c r="C50" i="10"/>
  <c r="J49" i="10"/>
  <c r="I49" i="10"/>
  <c r="D49" i="10"/>
  <c r="E49" i="10" s="1"/>
  <c r="C49" i="10"/>
  <c r="C48" i="10"/>
  <c r="C30" i="11" s="1"/>
  <c r="I46" i="10"/>
  <c r="I45" i="10"/>
  <c r="D45" i="10"/>
  <c r="E45" i="10" s="1"/>
  <c r="J45" i="10" s="1"/>
  <c r="K45" i="10" s="1"/>
  <c r="E72" i="14" s="1"/>
  <c r="C45" i="10"/>
  <c r="J44" i="10"/>
  <c r="I44" i="10"/>
  <c r="D44" i="10"/>
  <c r="E44" i="10" s="1"/>
  <c r="C44" i="10"/>
  <c r="C43" i="10"/>
  <c r="C42" i="11" s="1"/>
  <c r="I41" i="10"/>
  <c r="I40" i="10"/>
  <c r="D40" i="10"/>
  <c r="E40" i="10" s="1"/>
  <c r="J40" i="10" s="1"/>
  <c r="C40" i="10"/>
  <c r="I39" i="10"/>
  <c r="D39" i="10"/>
  <c r="E39" i="10" s="1"/>
  <c r="J39" i="10" s="1"/>
  <c r="C39" i="10"/>
  <c r="C38" i="10"/>
  <c r="C32" i="11" s="1"/>
  <c r="I36" i="10"/>
  <c r="I35" i="10"/>
  <c r="K35" i="10" s="1"/>
  <c r="E56" i="14" s="1"/>
  <c r="D35" i="10"/>
  <c r="E35" i="10" s="1"/>
  <c r="J35" i="10" s="1"/>
  <c r="C35" i="10"/>
  <c r="I34" i="10"/>
  <c r="D34" i="10"/>
  <c r="E34" i="10" s="1"/>
  <c r="J34" i="10" s="1"/>
  <c r="C34" i="10"/>
  <c r="C33" i="10"/>
  <c r="C14" i="11" s="1"/>
  <c r="I31" i="10"/>
  <c r="I30" i="10"/>
  <c r="K30" i="10" s="1"/>
  <c r="E44" i="14" s="1"/>
  <c r="D30" i="10"/>
  <c r="E30" i="10" s="1"/>
  <c r="J30" i="10" s="1"/>
  <c r="C30" i="10"/>
  <c r="I29" i="10"/>
  <c r="D29" i="10"/>
  <c r="E29" i="10" s="1"/>
  <c r="J29" i="10" s="1"/>
  <c r="C29" i="10"/>
  <c r="C28" i="10"/>
  <c r="I26" i="10"/>
  <c r="I25" i="10"/>
  <c r="D25" i="10"/>
  <c r="E25" i="10" s="1"/>
  <c r="J25" i="10" s="1"/>
  <c r="K25" i="10" s="1"/>
  <c r="E36" i="14" s="1"/>
  <c r="C25" i="10"/>
  <c r="J24" i="10"/>
  <c r="I24" i="10"/>
  <c r="D24" i="10"/>
  <c r="E24" i="10" s="1"/>
  <c r="C24" i="10"/>
  <c r="C23" i="10"/>
  <c r="C13" i="11" s="1"/>
  <c r="I21" i="10"/>
  <c r="I20" i="10"/>
  <c r="D20" i="10"/>
  <c r="E20" i="10" s="1"/>
  <c r="J20" i="10" s="1"/>
  <c r="K20" i="10" s="1"/>
  <c r="E32" i="14" s="1"/>
  <c r="C20" i="10"/>
  <c r="J19" i="10"/>
  <c r="I19" i="10"/>
  <c r="D19" i="10"/>
  <c r="E19" i="10" s="1"/>
  <c r="C19" i="10"/>
  <c r="C18" i="10"/>
  <c r="C18" i="11" s="1"/>
  <c r="I16" i="10"/>
  <c r="I15" i="10"/>
  <c r="D15" i="10"/>
  <c r="E15" i="10" s="1"/>
  <c r="J15" i="10" s="1"/>
  <c r="K15" i="10" s="1"/>
  <c r="E24" i="14" s="1"/>
  <c r="C15" i="10"/>
  <c r="I14" i="10"/>
  <c r="D14" i="10"/>
  <c r="E14" i="10" s="1"/>
  <c r="J14" i="10" s="1"/>
  <c r="C14" i="10"/>
  <c r="C13" i="10"/>
  <c r="C43" i="11" s="1"/>
  <c r="I11" i="10"/>
  <c r="I10" i="10"/>
  <c r="D10" i="10"/>
  <c r="E10" i="10" s="1"/>
  <c r="J10" i="10" s="1"/>
  <c r="K10" i="10" s="1"/>
  <c r="E16" i="14" s="1"/>
  <c r="C10" i="10"/>
  <c r="J9" i="10"/>
  <c r="I9" i="10"/>
  <c r="D9" i="10"/>
  <c r="E9" i="10" s="1"/>
  <c r="C9" i="10"/>
  <c r="C8" i="10"/>
  <c r="C8" i="11" s="1"/>
  <c r="I6" i="10"/>
  <c r="I5" i="10"/>
  <c r="D5" i="10"/>
  <c r="E5" i="10" s="1"/>
  <c r="J5" i="10" s="1"/>
  <c r="K5" i="10" s="1"/>
  <c r="E8" i="14" s="1"/>
  <c r="C5" i="10"/>
  <c r="J4" i="10"/>
  <c r="I4" i="10"/>
  <c r="D4" i="10"/>
  <c r="E4" i="10" s="1"/>
  <c r="C4" i="10"/>
  <c r="C3" i="10"/>
  <c r="C11" i="11" s="1"/>
  <c r="K161" i="8"/>
  <c r="F368" i="14" s="1"/>
  <c r="J161" i="8"/>
  <c r="I161" i="8"/>
  <c r="E161" i="8"/>
  <c r="D161" i="8"/>
  <c r="C161" i="8"/>
  <c r="J160" i="8"/>
  <c r="I160" i="8"/>
  <c r="E160" i="8"/>
  <c r="D160" i="8"/>
  <c r="C160" i="8"/>
  <c r="J159" i="8"/>
  <c r="K159" i="8" s="1"/>
  <c r="F360" i="14" s="1"/>
  <c r="D159" i="8"/>
  <c r="E159" i="8" s="1"/>
  <c r="C159" i="8"/>
  <c r="I158" i="8"/>
  <c r="D158" i="8"/>
  <c r="E158" i="8" s="1"/>
  <c r="J158" i="8" s="1"/>
  <c r="C158" i="8"/>
  <c r="C157" i="8"/>
  <c r="I154" i="8"/>
  <c r="K154" i="8" s="1"/>
  <c r="F352" i="14" s="1"/>
  <c r="D154" i="8"/>
  <c r="E154" i="8" s="1"/>
  <c r="J154" i="8" s="1"/>
  <c r="C154" i="8"/>
  <c r="I153" i="8"/>
  <c r="D153" i="8"/>
  <c r="E153" i="8" s="1"/>
  <c r="J153" i="8" s="1"/>
  <c r="K153" i="8" s="1"/>
  <c r="C153" i="8"/>
  <c r="J152" i="8"/>
  <c r="K152" i="8" s="1"/>
  <c r="F344" i="14" s="1"/>
  <c r="I152" i="8"/>
  <c r="D152" i="8"/>
  <c r="E152" i="8" s="1"/>
  <c r="C152" i="8"/>
  <c r="I151" i="8"/>
  <c r="E151" i="8"/>
  <c r="J151" i="8" s="1"/>
  <c r="D151" i="8"/>
  <c r="C151" i="8"/>
  <c r="C150" i="8"/>
  <c r="J147" i="8"/>
  <c r="K147" i="8" s="1"/>
  <c r="F336" i="14" s="1"/>
  <c r="I147" i="8"/>
  <c r="D147" i="8"/>
  <c r="E147" i="8" s="1"/>
  <c r="C147" i="8"/>
  <c r="K146" i="8"/>
  <c r="F332" i="14" s="1"/>
  <c r="I146" i="8"/>
  <c r="E146" i="8"/>
  <c r="J146" i="8" s="1"/>
  <c r="D146" i="8"/>
  <c r="C146" i="8"/>
  <c r="I145" i="8"/>
  <c r="D145" i="8"/>
  <c r="E145" i="8" s="1"/>
  <c r="J145" i="8" s="1"/>
  <c r="C145" i="8"/>
  <c r="I144" i="8"/>
  <c r="D144" i="8"/>
  <c r="E144" i="8" s="1"/>
  <c r="J144" i="8" s="1"/>
  <c r="K144" i="8" s="1"/>
  <c r="C144" i="8"/>
  <c r="C143" i="8"/>
  <c r="I140" i="8"/>
  <c r="D140" i="8"/>
  <c r="E140" i="8" s="1"/>
  <c r="J140" i="8" s="1"/>
  <c r="C140" i="8"/>
  <c r="I139" i="8"/>
  <c r="D139" i="8"/>
  <c r="E139" i="8" s="1"/>
  <c r="J139" i="8" s="1"/>
  <c r="K139" i="8" s="1"/>
  <c r="C139" i="8"/>
  <c r="J138" i="8"/>
  <c r="K138" i="8" s="1"/>
  <c r="I138" i="8"/>
  <c r="D138" i="8"/>
  <c r="E138" i="8" s="1"/>
  <c r="C138" i="8"/>
  <c r="I137" i="8"/>
  <c r="I141" i="8" s="1"/>
  <c r="K141" i="8" s="1"/>
  <c r="E137" i="8"/>
  <c r="J137" i="8" s="1"/>
  <c r="J141" i="8" s="1"/>
  <c r="D137" i="8"/>
  <c r="C137" i="8"/>
  <c r="C136" i="8"/>
  <c r="I133" i="8"/>
  <c r="D133" i="8"/>
  <c r="E133" i="8" s="1"/>
  <c r="J133" i="8" s="1"/>
  <c r="K133" i="8" s="1"/>
  <c r="F304" i="14" s="1"/>
  <c r="C133" i="8"/>
  <c r="I132" i="8"/>
  <c r="K132" i="8" s="1"/>
  <c r="F300" i="14" s="1"/>
  <c r="E132" i="8"/>
  <c r="J132" i="8" s="1"/>
  <c r="D132" i="8"/>
  <c r="C132" i="8"/>
  <c r="I131" i="8"/>
  <c r="D131" i="8"/>
  <c r="E131" i="8" s="1"/>
  <c r="J131" i="8" s="1"/>
  <c r="C131" i="8"/>
  <c r="I130" i="8"/>
  <c r="D130" i="8"/>
  <c r="E130" i="8" s="1"/>
  <c r="J130" i="8" s="1"/>
  <c r="K130" i="8" s="1"/>
  <c r="F292" i="14" s="1"/>
  <c r="C130" i="8"/>
  <c r="C129" i="8"/>
  <c r="I126" i="8"/>
  <c r="D126" i="8"/>
  <c r="E126" i="8" s="1"/>
  <c r="J126" i="8" s="1"/>
  <c r="C126" i="8"/>
  <c r="I125" i="8"/>
  <c r="D125" i="8"/>
  <c r="E125" i="8" s="1"/>
  <c r="J125" i="8" s="1"/>
  <c r="C125" i="8"/>
  <c r="I124" i="8"/>
  <c r="D124" i="8"/>
  <c r="E124" i="8" s="1"/>
  <c r="J124" i="8" s="1"/>
  <c r="K124" i="8" s="1"/>
  <c r="F280" i="14" s="1"/>
  <c r="C124" i="8"/>
  <c r="I123" i="8"/>
  <c r="I127" i="8" s="1"/>
  <c r="E123" i="8"/>
  <c r="J123" i="8" s="1"/>
  <c r="D123" i="8"/>
  <c r="C123" i="8"/>
  <c r="C122" i="8"/>
  <c r="I119" i="8"/>
  <c r="D119" i="8"/>
  <c r="E119" i="8" s="1"/>
  <c r="J119" i="8" s="1"/>
  <c r="K119" i="8" s="1"/>
  <c r="F272" i="14" s="1"/>
  <c r="C119" i="8"/>
  <c r="I118" i="8"/>
  <c r="I120" i="8" s="1"/>
  <c r="E118" i="8"/>
  <c r="J118" i="8" s="1"/>
  <c r="D118" i="8"/>
  <c r="C118" i="8"/>
  <c r="E117" i="8"/>
  <c r="J117" i="8" s="1"/>
  <c r="K117" i="8" s="1"/>
  <c r="F264" i="14" s="1"/>
  <c r="D117" i="8"/>
  <c r="C117" i="8"/>
  <c r="I116" i="8"/>
  <c r="E116" i="8"/>
  <c r="J116" i="8" s="1"/>
  <c r="K116" i="8" s="1"/>
  <c r="F260" i="14" s="1"/>
  <c r="D116" i="8"/>
  <c r="C116" i="8"/>
  <c r="C115" i="8"/>
  <c r="I112" i="8"/>
  <c r="E112" i="8"/>
  <c r="J112" i="8" s="1"/>
  <c r="K112" i="8" s="1"/>
  <c r="F256" i="14" s="1"/>
  <c r="D112" i="8"/>
  <c r="C112" i="8"/>
  <c r="I111" i="8"/>
  <c r="E111" i="8"/>
  <c r="J111" i="8" s="1"/>
  <c r="K111" i="8" s="1"/>
  <c r="F252" i="14" s="1"/>
  <c r="D111" i="8"/>
  <c r="C111" i="8"/>
  <c r="J110" i="8"/>
  <c r="I110" i="8"/>
  <c r="K110" i="8" s="1"/>
  <c r="E110" i="8"/>
  <c r="D110" i="8"/>
  <c r="C110" i="8"/>
  <c r="I109" i="8"/>
  <c r="D109" i="8"/>
  <c r="E109" i="8" s="1"/>
  <c r="J109" i="8" s="1"/>
  <c r="J113" i="8" s="1"/>
  <c r="C109" i="8"/>
  <c r="C108" i="8"/>
  <c r="J105" i="8"/>
  <c r="I105" i="8"/>
  <c r="E105" i="8"/>
  <c r="D105" i="8"/>
  <c r="C105" i="8"/>
  <c r="I104" i="8"/>
  <c r="D104" i="8"/>
  <c r="E104" i="8" s="1"/>
  <c r="J104" i="8" s="1"/>
  <c r="C104" i="8"/>
  <c r="I103" i="8"/>
  <c r="E103" i="8"/>
  <c r="J103" i="8" s="1"/>
  <c r="K103" i="8" s="1"/>
  <c r="F232" i="14" s="1"/>
  <c r="D103" i="8"/>
  <c r="C103" i="8"/>
  <c r="K102" i="8"/>
  <c r="F228" i="14" s="1"/>
  <c r="I102" i="8"/>
  <c r="E102" i="8"/>
  <c r="J102" i="8" s="1"/>
  <c r="D102" i="8"/>
  <c r="C102" i="8"/>
  <c r="C101" i="8"/>
  <c r="I98" i="8"/>
  <c r="E98" i="8"/>
  <c r="J98" i="8" s="1"/>
  <c r="K98" i="8" s="1"/>
  <c r="F224" i="14" s="1"/>
  <c r="D98" i="8"/>
  <c r="C98" i="8"/>
  <c r="I97" i="8"/>
  <c r="E97" i="8"/>
  <c r="J97" i="8" s="1"/>
  <c r="K97" i="8" s="1"/>
  <c r="F220" i="14" s="1"/>
  <c r="D97" i="8"/>
  <c r="C97" i="8"/>
  <c r="J96" i="8"/>
  <c r="I96" i="8"/>
  <c r="K96" i="8" s="1"/>
  <c r="F216" i="14" s="1"/>
  <c r="E96" i="8"/>
  <c r="D96" i="8"/>
  <c r="C96" i="8"/>
  <c r="I95" i="8"/>
  <c r="D95" i="8"/>
  <c r="E95" i="8" s="1"/>
  <c r="J95" i="8" s="1"/>
  <c r="J99" i="8" s="1"/>
  <c r="C95" i="8"/>
  <c r="C94" i="8"/>
  <c r="J91" i="8"/>
  <c r="I91" i="8"/>
  <c r="K91" i="8" s="1"/>
  <c r="F208" i="14" s="1"/>
  <c r="E91" i="8"/>
  <c r="D91" i="8"/>
  <c r="C91" i="8"/>
  <c r="I90" i="8"/>
  <c r="D90" i="8"/>
  <c r="E90" i="8" s="1"/>
  <c r="J90" i="8" s="1"/>
  <c r="C90" i="8"/>
  <c r="I89" i="8"/>
  <c r="E89" i="8"/>
  <c r="J89" i="8" s="1"/>
  <c r="K89" i="8" s="1"/>
  <c r="F200" i="14" s="1"/>
  <c r="D89" i="8"/>
  <c r="C89" i="8"/>
  <c r="I88" i="8"/>
  <c r="E88" i="8"/>
  <c r="J88" i="8" s="1"/>
  <c r="D88" i="8"/>
  <c r="C88" i="8"/>
  <c r="C87" i="8"/>
  <c r="I84" i="8"/>
  <c r="D84" i="8"/>
  <c r="E84" i="8" s="1"/>
  <c r="J84" i="8" s="1"/>
  <c r="K84" i="8" s="1"/>
  <c r="F192" i="14" s="1"/>
  <c r="C84" i="8"/>
  <c r="I83" i="8"/>
  <c r="E83" i="8"/>
  <c r="J83" i="8" s="1"/>
  <c r="K83" i="8" s="1"/>
  <c r="F188" i="14" s="1"/>
  <c r="D83" i="8"/>
  <c r="C83" i="8"/>
  <c r="J82" i="8"/>
  <c r="I82" i="8"/>
  <c r="K82" i="8" s="1"/>
  <c r="F184" i="14" s="1"/>
  <c r="E82" i="8"/>
  <c r="D82" i="8"/>
  <c r="C82" i="8"/>
  <c r="I81" i="8"/>
  <c r="D81" i="8"/>
  <c r="E81" i="8" s="1"/>
  <c r="J81" i="8" s="1"/>
  <c r="C81" i="8"/>
  <c r="C80" i="8"/>
  <c r="K77" i="8"/>
  <c r="F176" i="14" s="1"/>
  <c r="J77" i="8"/>
  <c r="I77" i="8"/>
  <c r="E77" i="8"/>
  <c r="D77" i="8"/>
  <c r="C77" i="8"/>
  <c r="I76" i="8"/>
  <c r="E76" i="8"/>
  <c r="J76" i="8" s="1"/>
  <c r="D76" i="8"/>
  <c r="C76" i="8"/>
  <c r="I75" i="8"/>
  <c r="D75" i="8"/>
  <c r="E75" i="8" s="1"/>
  <c r="J75" i="8" s="1"/>
  <c r="K75" i="8" s="1"/>
  <c r="F168" i="14" s="1"/>
  <c r="C75" i="8"/>
  <c r="K74" i="8"/>
  <c r="F164" i="14" s="1"/>
  <c r="I74" i="8"/>
  <c r="E74" i="8"/>
  <c r="J74" i="8" s="1"/>
  <c r="D74" i="8"/>
  <c r="C74" i="8"/>
  <c r="C73" i="8"/>
  <c r="I70" i="8"/>
  <c r="E70" i="8"/>
  <c r="J70" i="8" s="1"/>
  <c r="K70" i="8" s="1"/>
  <c r="F160" i="14" s="1"/>
  <c r="D70" i="8"/>
  <c r="C70" i="8"/>
  <c r="I69" i="8"/>
  <c r="E69" i="8"/>
  <c r="J69" i="8" s="1"/>
  <c r="K69" i="8" s="1"/>
  <c r="D69" i="8"/>
  <c r="C69" i="8"/>
  <c r="K68" i="8"/>
  <c r="F152" i="14" s="1"/>
  <c r="J68" i="8"/>
  <c r="I68" i="8"/>
  <c r="E68" i="8"/>
  <c r="D68" i="8"/>
  <c r="C68" i="8"/>
  <c r="I67" i="8"/>
  <c r="E67" i="8"/>
  <c r="J67" i="8" s="1"/>
  <c r="J71" i="8" s="1"/>
  <c r="D67" i="8"/>
  <c r="C67" i="8"/>
  <c r="C66" i="8"/>
  <c r="K63" i="8"/>
  <c r="F144" i="14" s="1"/>
  <c r="J63" i="8"/>
  <c r="I63" i="8"/>
  <c r="E63" i="8"/>
  <c r="D63" i="8"/>
  <c r="C63" i="8"/>
  <c r="I62" i="8"/>
  <c r="E62" i="8"/>
  <c r="J62" i="8" s="1"/>
  <c r="D62" i="8"/>
  <c r="C62" i="8"/>
  <c r="I61" i="8"/>
  <c r="D61" i="8"/>
  <c r="E61" i="8" s="1"/>
  <c r="J61" i="8" s="1"/>
  <c r="K61" i="8" s="1"/>
  <c r="F136" i="14" s="1"/>
  <c r="C61" i="8"/>
  <c r="K60" i="8"/>
  <c r="F132" i="14" s="1"/>
  <c r="I60" i="8"/>
  <c r="E60" i="8"/>
  <c r="J60" i="8" s="1"/>
  <c r="D60" i="8"/>
  <c r="C60" i="8"/>
  <c r="C59" i="8"/>
  <c r="I56" i="8"/>
  <c r="E56" i="8"/>
  <c r="J56" i="8" s="1"/>
  <c r="K56" i="8" s="1"/>
  <c r="F128" i="14" s="1"/>
  <c r="D56" i="8"/>
  <c r="C56" i="8"/>
  <c r="K55" i="8"/>
  <c r="I55" i="8"/>
  <c r="E55" i="8"/>
  <c r="J55" i="8" s="1"/>
  <c r="D55" i="8"/>
  <c r="C55" i="8"/>
  <c r="K54" i="8"/>
  <c r="F120" i="14" s="1"/>
  <c r="J54" i="8"/>
  <c r="I54" i="8"/>
  <c r="E54" i="8"/>
  <c r="D54" i="8"/>
  <c r="C54" i="8"/>
  <c r="I53" i="8"/>
  <c r="E53" i="8"/>
  <c r="J53" i="8" s="1"/>
  <c r="J57" i="8" s="1"/>
  <c r="D53" i="8"/>
  <c r="C53" i="8"/>
  <c r="C52" i="8"/>
  <c r="J49" i="8"/>
  <c r="I49" i="8"/>
  <c r="K49" i="8" s="1"/>
  <c r="E49" i="8"/>
  <c r="D49" i="8"/>
  <c r="C49" i="8"/>
  <c r="I48" i="8"/>
  <c r="D48" i="8"/>
  <c r="E48" i="8" s="1"/>
  <c r="J48" i="8" s="1"/>
  <c r="C48" i="8"/>
  <c r="I47" i="8"/>
  <c r="D47" i="8"/>
  <c r="E47" i="8" s="1"/>
  <c r="J47" i="8" s="1"/>
  <c r="K47" i="8" s="1"/>
  <c r="C47" i="8"/>
  <c r="I46" i="8"/>
  <c r="E46" i="8"/>
  <c r="J46" i="8" s="1"/>
  <c r="D46" i="8"/>
  <c r="C46" i="8"/>
  <c r="C45" i="8"/>
  <c r="I42" i="8"/>
  <c r="D42" i="8"/>
  <c r="E42" i="8" s="1"/>
  <c r="J42" i="8" s="1"/>
  <c r="K42" i="8" s="1"/>
  <c r="C42" i="8"/>
  <c r="K41" i="8"/>
  <c r="I41" i="8"/>
  <c r="E41" i="8"/>
  <c r="J41" i="8" s="1"/>
  <c r="D41" i="8"/>
  <c r="C41" i="8"/>
  <c r="J40" i="8"/>
  <c r="I40" i="8"/>
  <c r="K40" i="8" s="1"/>
  <c r="E40" i="8"/>
  <c r="D40" i="8"/>
  <c r="C40" i="8"/>
  <c r="I39" i="8"/>
  <c r="D39" i="8"/>
  <c r="E39" i="8" s="1"/>
  <c r="J39" i="8" s="1"/>
  <c r="J43" i="8" s="1"/>
  <c r="C39" i="8"/>
  <c r="C38" i="8"/>
  <c r="I36" i="8"/>
  <c r="D35" i="8"/>
  <c r="E35" i="8" s="1"/>
  <c r="J35" i="8" s="1"/>
  <c r="K35" i="8" s="1"/>
  <c r="C35" i="8"/>
  <c r="D34" i="8"/>
  <c r="E34" i="8" s="1"/>
  <c r="J34" i="8" s="1"/>
  <c r="K34" i="8" s="1"/>
  <c r="C34" i="8"/>
  <c r="I33" i="8"/>
  <c r="K33" i="8" s="1"/>
  <c r="F72" i="14" s="1"/>
  <c r="E33" i="8"/>
  <c r="J33" i="8" s="1"/>
  <c r="D33" i="8"/>
  <c r="C33" i="8"/>
  <c r="I32" i="8"/>
  <c r="D32" i="8"/>
  <c r="E32" i="8" s="1"/>
  <c r="J32" i="8" s="1"/>
  <c r="C32" i="8"/>
  <c r="C31" i="8"/>
  <c r="I28" i="8"/>
  <c r="K28" i="8" s="1"/>
  <c r="E28" i="8"/>
  <c r="J28" i="8" s="1"/>
  <c r="D28" i="8"/>
  <c r="C28" i="8"/>
  <c r="I27" i="8"/>
  <c r="D27" i="8"/>
  <c r="E27" i="8" s="1"/>
  <c r="J27" i="8" s="1"/>
  <c r="K27" i="8" s="1"/>
  <c r="C27" i="8"/>
  <c r="J26" i="8"/>
  <c r="I26" i="8"/>
  <c r="E26" i="8"/>
  <c r="D26" i="8"/>
  <c r="C26" i="8"/>
  <c r="I25" i="8"/>
  <c r="I29" i="8" s="1"/>
  <c r="E25" i="8"/>
  <c r="J25" i="8" s="1"/>
  <c r="J29" i="8" s="1"/>
  <c r="D25" i="8"/>
  <c r="C25" i="8"/>
  <c r="C24" i="8"/>
  <c r="J21" i="8"/>
  <c r="K21" i="8" s="1"/>
  <c r="F48" i="14" s="1"/>
  <c r="I21" i="8"/>
  <c r="E21" i="8"/>
  <c r="D21" i="8"/>
  <c r="C21" i="8"/>
  <c r="I20" i="8"/>
  <c r="K20" i="8" s="1"/>
  <c r="E20" i="8"/>
  <c r="J20" i="8" s="1"/>
  <c r="D20" i="8"/>
  <c r="C20" i="8"/>
  <c r="I19" i="8"/>
  <c r="D19" i="8"/>
  <c r="E19" i="8" s="1"/>
  <c r="J19" i="8" s="1"/>
  <c r="K19" i="8" s="1"/>
  <c r="F40" i="14" s="1"/>
  <c r="C19" i="8"/>
  <c r="J18" i="8"/>
  <c r="K18" i="8" s="1"/>
  <c r="F36" i="14" s="1"/>
  <c r="I18" i="8"/>
  <c r="E18" i="8"/>
  <c r="D18" i="8"/>
  <c r="C18" i="8"/>
  <c r="C17" i="8"/>
  <c r="I14" i="8"/>
  <c r="D14" i="8"/>
  <c r="E14" i="8" s="1"/>
  <c r="J14" i="8" s="1"/>
  <c r="K14" i="8" s="1"/>
  <c r="F32" i="14" s="1"/>
  <c r="C14" i="8"/>
  <c r="J13" i="8"/>
  <c r="K13" i="8" s="1"/>
  <c r="F28" i="14" s="1"/>
  <c r="I13" i="8"/>
  <c r="E13" i="8"/>
  <c r="D13" i="8"/>
  <c r="C13" i="8"/>
  <c r="J12" i="8"/>
  <c r="K12" i="8" s="1"/>
  <c r="F24" i="14" s="1"/>
  <c r="I12" i="8"/>
  <c r="E12" i="8"/>
  <c r="D12" i="8"/>
  <c r="C12" i="8"/>
  <c r="I11" i="8"/>
  <c r="I15" i="8" s="1"/>
  <c r="E11" i="8"/>
  <c r="J11" i="8" s="1"/>
  <c r="D11" i="8"/>
  <c r="C11" i="8"/>
  <c r="C10" i="8"/>
  <c r="J7" i="8"/>
  <c r="K7" i="8" s="1"/>
  <c r="F16" i="14" s="1"/>
  <c r="I7" i="8"/>
  <c r="E7" i="8"/>
  <c r="D7" i="8"/>
  <c r="C7" i="8"/>
  <c r="I6" i="8"/>
  <c r="E6" i="8"/>
  <c r="J6" i="8" s="1"/>
  <c r="D6" i="8"/>
  <c r="C6" i="8"/>
  <c r="I5" i="8"/>
  <c r="D5" i="8"/>
  <c r="E5" i="8" s="1"/>
  <c r="J5" i="8" s="1"/>
  <c r="K5" i="8" s="1"/>
  <c r="F8" i="14" s="1"/>
  <c r="C5" i="8"/>
  <c r="J4" i="8"/>
  <c r="K4" i="8" s="1"/>
  <c r="F4" i="14" s="1"/>
  <c r="I4" i="8"/>
  <c r="E4" i="8"/>
  <c r="D4" i="8"/>
  <c r="C4" i="8"/>
  <c r="C3" i="8"/>
  <c r="R161" i="7"/>
  <c r="J161" i="7"/>
  <c r="R160" i="7"/>
  <c r="J160" i="7"/>
  <c r="R159" i="7"/>
  <c r="J159" i="7"/>
  <c r="R158" i="7"/>
  <c r="J158" i="7"/>
  <c r="R154" i="7"/>
  <c r="R155" i="7" s="1"/>
  <c r="J154" i="7"/>
  <c r="R153" i="7"/>
  <c r="J153" i="7"/>
  <c r="R152" i="7"/>
  <c r="J152" i="7"/>
  <c r="R151" i="7"/>
  <c r="J151" i="7"/>
  <c r="R147" i="7"/>
  <c r="J147" i="7"/>
  <c r="R146" i="7"/>
  <c r="J146" i="7"/>
  <c r="R145" i="7"/>
  <c r="R148" i="7" s="1"/>
  <c r="J145" i="7"/>
  <c r="R144" i="7"/>
  <c r="J144" i="7"/>
  <c r="R141" i="7"/>
  <c r="R140" i="7"/>
  <c r="J140" i="7"/>
  <c r="R139" i="7"/>
  <c r="J139" i="7"/>
  <c r="R138" i="7"/>
  <c r="J138" i="7"/>
  <c r="R137" i="7"/>
  <c r="J137" i="7"/>
  <c r="R133" i="7"/>
  <c r="J133" i="7"/>
  <c r="R132" i="7"/>
  <c r="J132" i="7"/>
  <c r="R131" i="7"/>
  <c r="J131" i="7"/>
  <c r="R130" i="7"/>
  <c r="J130" i="7"/>
  <c r="R126" i="7"/>
  <c r="J126" i="7"/>
  <c r="R125" i="7"/>
  <c r="J125" i="7"/>
  <c r="R124" i="7"/>
  <c r="J124" i="7"/>
  <c r="R123" i="7"/>
  <c r="J123" i="7"/>
  <c r="R119" i="7"/>
  <c r="J119" i="7"/>
  <c r="R118" i="7"/>
  <c r="J118" i="7"/>
  <c r="R117" i="7"/>
  <c r="J117" i="7"/>
  <c r="R116" i="7"/>
  <c r="J116" i="7"/>
  <c r="R112" i="7"/>
  <c r="J112" i="7"/>
  <c r="R111" i="7"/>
  <c r="R113" i="7" s="1"/>
  <c r="J111" i="7"/>
  <c r="R110" i="7"/>
  <c r="J110" i="7"/>
  <c r="R109" i="7"/>
  <c r="J109" i="7"/>
  <c r="R105" i="7"/>
  <c r="J105" i="7"/>
  <c r="R104" i="7"/>
  <c r="J104" i="7"/>
  <c r="R103" i="7"/>
  <c r="J103" i="7"/>
  <c r="R102" i="7"/>
  <c r="J102" i="7"/>
  <c r="R98" i="7"/>
  <c r="R99" i="7" s="1"/>
  <c r="J98" i="7"/>
  <c r="R97" i="7"/>
  <c r="J97" i="7"/>
  <c r="R96" i="7"/>
  <c r="J96" i="7"/>
  <c r="R95" i="7"/>
  <c r="J95" i="7"/>
  <c r="R91" i="7"/>
  <c r="J91" i="7"/>
  <c r="R90" i="7"/>
  <c r="J90" i="7"/>
  <c r="R89" i="7"/>
  <c r="R92" i="7" s="1"/>
  <c r="J89" i="7"/>
  <c r="R88" i="7"/>
  <c r="J88" i="7"/>
  <c r="R85" i="7"/>
  <c r="R84" i="7"/>
  <c r="J84" i="7"/>
  <c r="R83" i="7"/>
  <c r="J83" i="7"/>
  <c r="R82" i="7"/>
  <c r="J82" i="7"/>
  <c r="R81" i="7"/>
  <c r="J81" i="7"/>
  <c r="R77" i="7"/>
  <c r="J77" i="7"/>
  <c r="R76" i="7"/>
  <c r="J76" i="7"/>
  <c r="R75" i="7"/>
  <c r="J75" i="7"/>
  <c r="R74" i="7"/>
  <c r="J74" i="7"/>
  <c r="R70" i="7"/>
  <c r="J70" i="7"/>
  <c r="R69" i="7"/>
  <c r="J69" i="7"/>
  <c r="R68" i="7"/>
  <c r="J68" i="7"/>
  <c r="R67" i="7"/>
  <c r="J67" i="7"/>
  <c r="R63" i="7"/>
  <c r="J63" i="7"/>
  <c r="R62" i="7"/>
  <c r="J62" i="7"/>
  <c r="R61" i="7"/>
  <c r="J61" i="7"/>
  <c r="R60" i="7"/>
  <c r="J60" i="7"/>
  <c r="R57" i="7"/>
  <c r="R56" i="7"/>
  <c r="J56" i="7"/>
  <c r="R55" i="7"/>
  <c r="J55" i="7"/>
  <c r="R54" i="7"/>
  <c r="J54" i="7"/>
  <c r="R53" i="7"/>
  <c r="J53" i="7"/>
  <c r="R49" i="7"/>
  <c r="J49" i="7"/>
  <c r="R48" i="7"/>
  <c r="J48" i="7"/>
  <c r="R47" i="7"/>
  <c r="J47" i="7"/>
  <c r="R46" i="7"/>
  <c r="J46" i="7"/>
  <c r="R42" i="7"/>
  <c r="J42" i="7"/>
  <c r="R41" i="7"/>
  <c r="J41" i="7"/>
  <c r="R40" i="7"/>
  <c r="J40" i="7"/>
  <c r="R39" i="7"/>
  <c r="J39" i="7"/>
  <c r="R35" i="7"/>
  <c r="J35" i="7"/>
  <c r="R34" i="7"/>
  <c r="J34" i="7"/>
  <c r="R33" i="7"/>
  <c r="J33" i="7"/>
  <c r="R32" i="7"/>
  <c r="J32" i="7"/>
  <c r="R28" i="7"/>
  <c r="R29" i="7" s="1"/>
  <c r="J28" i="7"/>
  <c r="R27" i="7"/>
  <c r="J27" i="7"/>
  <c r="R26" i="7"/>
  <c r="J26" i="7"/>
  <c r="R25" i="7"/>
  <c r="J25" i="7"/>
  <c r="R21" i="7"/>
  <c r="J21" i="7"/>
  <c r="R20" i="7"/>
  <c r="J20" i="7"/>
  <c r="R19" i="7"/>
  <c r="J19" i="7"/>
  <c r="R18" i="7"/>
  <c r="J18" i="7"/>
  <c r="R14" i="7"/>
  <c r="J14" i="7"/>
  <c r="R13" i="7"/>
  <c r="J13" i="7"/>
  <c r="R12" i="7"/>
  <c r="J12" i="7"/>
  <c r="R11" i="7"/>
  <c r="J11" i="7"/>
  <c r="R7" i="7"/>
  <c r="J7" i="7"/>
  <c r="R6" i="7"/>
  <c r="J6" i="7"/>
  <c r="R5" i="7"/>
  <c r="J5" i="7"/>
  <c r="R4" i="7"/>
  <c r="J4" i="7"/>
  <c r="H161" i="6"/>
  <c r="G161" i="6"/>
  <c r="H160" i="6"/>
  <c r="G160" i="6"/>
  <c r="H159" i="6"/>
  <c r="G159" i="6"/>
  <c r="H158" i="6"/>
  <c r="G158" i="6"/>
  <c r="H154" i="6"/>
  <c r="G154" i="6"/>
  <c r="H153" i="6"/>
  <c r="G153" i="6"/>
  <c r="H152" i="6"/>
  <c r="G152" i="6"/>
  <c r="H151" i="6"/>
  <c r="G151" i="6"/>
  <c r="H147" i="6"/>
  <c r="G147" i="6"/>
  <c r="H146" i="6"/>
  <c r="G146" i="6"/>
  <c r="H145" i="6"/>
  <c r="G145" i="6"/>
  <c r="H144" i="6"/>
  <c r="G144" i="6"/>
  <c r="H140" i="6"/>
  <c r="G140" i="6"/>
  <c r="H139" i="6"/>
  <c r="G139" i="6"/>
  <c r="H138" i="6"/>
  <c r="G138" i="6"/>
  <c r="H137" i="6"/>
  <c r="G137" i="6"/>
  <c r="H133" i="6"/>
  <c r="G133" i="6"/>
  <c r="H132" i="6"/>
  <c r="G132" i="6"/>
  <c r="H131" i="6"/>
  <c r="G131" i="6"/>
  <c r="H130" i="6"/>
  <c r="G130" i="6"/>
  <c r="H126" i="6"/>
  <c r="G126" i="6"/>
  <c r="H125" i="6"/>
  <c r="G125" i="6"/>
  <c r="H124" i="6"/>
  <c r="G124" i="6"/>
  <c r="H123" i="6"/>
  <c r="G123" i="6"/>
  <c r="H119" i="6"/>
  <c r="G119" i="6"/>
  <c r="H118" i="6"/>
  <c r="G118" i="6"/>
  <c r="H117" i="6"/>
  <c r="G117" i="6"/>
  <c r="H116" i="6"/>
  <c r="G116" i="6"/>
  <c r="H112" i="6"/>
  <c r="G112" i="6"/>
  <c r="H111" i="6"/>
  <c r="G111" i="6"/>
  <c r="H110" i="6"/>
  <c r="G110" i="6"/>
  <c r="H109" i="6"/>
  <c r="G109" i="6"/>
  <c r="H105" i="6"/>
  <c r="G105" i="6"/>
  <c r="H104" i="6"/>
  <c r="G104" i="6"/>
  <c r="H103" i="6"/>
  <c r="G103" i="6"/>
  <c r="H102" i="6"/>
  <c r="G102" i="6"/>
  <c r="H98" i="6"/>
  <c r="G98" i="6"/>
  <c r="H97" i="6"/>
  <c r="G97" i="6"/>
  <c r="H96" i="6"/>
  <c r="G96" i="6"/>
  <c r="H95" i="6"/>
  <c r="G95" i="6"/>
  <c r="H91" i="6"/>
  <c r="G91" i="6"/>
  <c r="H90" i="6"/>
  <c r="G90" i="6"/>
  <c r="H89" i="6"/>
  <c r="G89" i="6"/>
  <c r="H88" i="6"/>
  <c r="G88" i="6"/>
  <c r="H84" i="6"/>
  <c r="G84" i="6"/>
  <c r="H83" i="6"/>
  <c r="G83" i="6"/>
  <c r="H82" i="6"/>
  <c r="G82" i="6"/>
  <c r="H81" i="6"/>
  <c r="G81" i="6"/>
  <c r="H77" i="6"/>
  <c r="G77" i="6"/>
  <c r="H76" i="6"/>
  <c r="G76" i="6"/>
  <c r="H75" i="6"/>
  <c r="G75" i="6"/>
  <c r="H74" i="6"/>
  <c r="G74" i="6"/>
  <c r="H70" i="6"/>
  <c r="G70" i="6"/>
  <c r="H69" i="6"/>
  <c r="G69" i="6"/>
  <c r="H68" i="6"/>
  <c r="G68" i="6"/>
  <c r="H67" i="6"/>
  <c r="G67" i="6"/>
  <c r="H63" i="6"/>
  <c r="G63" i="6"/>
  <c r="H62" i="6"/>
  <c r="G62" i="6"/>
  <c r="H61" i="6"/>
  <c r="G61" i="6"/>
  <c r="H60" i="6"/>
  <c r="G60" i="6"/>
  <c r="H56" i="6"/>
  <c r="G56" i="6"/>
  <c r="H55" i="6"/>
  <c r="G55" i="6"/>
  <c r="H54" i="6"/>
  <c r="G54" i="6"/>
  <c r="H53" i="6"/>
  <c r="G53" i="6"/>
  <c r="H49" i="6"/>
  <c r="G49" i="6"/>
  <c r="H48" i="6"/>
  <c r="G48" i="6"/>
  <c r="H47" i="6"/>
  <c r="G47" i="6"/>
  <c r="H46" i="6"/>
  <c r="G46" i="6"/>
  <c r="H42" i="6"/>
  <c r="G42" i="6"/>
  <c r="H41" i="6"/>
  <c r="G41" i="6"/>
  <c r="H40" i="6"/>
  <c r="G40" i="6"/>
  <c r="H39" i="6"/>
  <c r="G39" i="6"/>
  <c r="H35" i="6"/>
  <c r="G35" i="6"/>
  <c r="H34" i="6"/>
  <c r="G34" i="6"/>
  <c r="H33" i="6"/>
  <c r="G33" i="6"/>
  <c r="H32" i="6"/>
  <c r="G32" i="6"/>
  <c r="H28" i="6"/>
  <c r="G28" i="6"/>
  <c r="H27" i="6"/>
  <c r="G27" i="6"/>
  <c r="H26" i="6"/>
  <c r="G26" i="6"/>
  <c r="H25" i="6"/>
  <c r="G25" i="6"/>
  <c r="H21" i="6"/>
  <c r="G21" i="6"/>
  <c r="H20" i="6"/>
  <c r="G20" i="6"/>
  <c r="H19" i="6"/>
  <c r="G19" i="6"/>
  <c r="H18" i="6"/>
  <c r="G18" i="6"/>
  <c r="H14" i="6"/>
  <c r="G14" i="6"/>
  <c r="H13" i="6"/>
  <c r="G13" i="6"/>
  <c r="H12" i="6"/>
  <c r="G12" i="6"/>
  <c r="H11" i="6"/>
  <c r="G11" i="6"/>
  <c r="H7" i="6"/>
  <c r="G7" i="6"/>
  <c r="H6" i="6"/>
  <c r="G6" i="6"/>
  <c r="H5" i="6"/>
  <c r="G5" i="6"/>
  <c r="H4" i="6"/>
  <c r="G4" i="6"/>
  <c r="H10" i="2"/>
  <c r="H9" i="2"/>
  <c r="O9" i="2" s="1"/>
  <c r="H8" i="2"/>
  <c r="O8" i="2" s="1"/>
  <c r="H7" i="2"/>
  <c r="O7" i="2" s="1"/>
  <c r="H6" i="2"/>
  <c r="O6" i="2" s="1"/>
  <c r="H5" i="2"/>
  <c r="O5" i="2" s="1"/>
  <c r="H4" i="2"/>
  <c r="O4" i="2" s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L4" i="2" l="1"/>
  <c r="K4" i="2"/>
  <c r="N4" i="2" s="1"/>
  <c r="R162" i="7"/>
  <c r="R134" i="7"/>
  <c r="R127" i="7"/>
  <c r="R120" i="7"/>
  <c r="R106" i="7"/>
  <c r="R78" i="7"/>
  <c r="R71" i="7"/>
  <c r="R64" i="7"/>
  <c r="R50" i="7"/>
  <c r="R43" i="7"/>
  <c r="R36" i="7"/>
  <c r="R22" i="7"/>
  <c r="R15" i="7"/>
  <c r="R8" i="7"/>
  <c r="K128" i="22"/>
  <c r="J272" i="19"/>
  <c r="K272" i="19" s="1"/>
  <c r="N272" i="19"/>
  <c r="K136" i="19"/>
  <c r="O136" i="19" s="1"/>
  <c r="K296" i="19"/>
  <c r="O352" i="19"/>
  <c r="K60" i="19"/>
  <c r="O60" i="19" s="1"/>
  <c r="K92" i="19"/>
  <c r="O92" i="19" s="1"/>
  <c r="J60" i="19"/>
  <c r="N84" i="19"/>
  <c r="J92" i="19"/>
  <c r="N128" i="19"/>
  <c r="N164" i="19"/>
  <c r="N180" i="19"/>
  <c r="N296" i="19"/>
  <c r="K304" i="19"/>
  <c r="O304" i="19" s="1"/>
  <c r="J44" i="19"/>
  <c r="K44" i="19" s="1"/>
  <c r="O44" i="19" s="1"/>
  <c r="K104" i="19"/>
  <c r="O104" i="19" s="1"/>
  <c r="K148" i="19"/>
  <c r="K244" i="19"/>
  <c r="J276" i="19"/>
  <c r="K276" i="19" s="1"/>
  <c r="O276" i="19" s="1"/>
  <c r="K348" i="19"/>
  <c r="O348" i="19" s="1"/>
  <c r="K8" i="19"/>
  <c r="O8" i="19" s="1"/>
  <c r="K220" i="19"/>
  <c r="J8" i="19"/>
  <c r="J68" i="19"/>
  <c r="K68" i="19"/>
  <c r="K40" i="19"/>
  <c r="K284" i="19"/>
  <c r="J300" i="19"/>
  <c r="K300" i="19" s="1"/>
  <c r="N324" i="19"/>
  <c r="J332" i="19"/>
  <c r="K332" i="19" s="1"/>
  <c r="O332" i="19" s="1"/>
  <c r="K216" i="19"/>
  <c r="O216" i="19" s="1"/>
  <c r="K232" i="19"/>
  <c r="O232" i="19" s="1"/>
  <c r="K320" i="19"/>
  <c r="O320" i="19" s="1"/>
  <c r="K368" i="19"/>
  <c r="E45" i="20" s="1"/>
  <c r="K100" i="16"/>
  <c r="E24" i="17" s="1"/>
  <c r="K268" i="16"/>
  <c r="K328" i="16"/>
  <c r="K108" i="16"/>
  <c r="K320" i="16"/>
  <c r="K368" i="16"/>
  <c r="K144" i="16"/>
  <c r="F60" i="14"/>
  <c r="J36" i="8"/>
  <c r="K32" i="8"/>
  <c r="F68" i="14" s="1"/>
  <c r="F156" i="14"/>
  <c r="J56" i="10"/>
  <c r="K54" i="10"/>
  <c r="E84" i="14" s="1"/>
  <c r="K29" i="8"/>
  <c r="F80" i="14"/>
  <c r="F44" i="14"/>
  <c r="K36" i="8"/>
  <c r="F96" i="14"/>
  <c r="J71" i="10"/>
  <c r="K69" i="10"/>
  <c r="J76" i="10"/>
  <c r="K74" i="10"/>
  <c r="E116" i="14" s="1"/>
  <c r="J81" i="10"/>
  <c r="K79" i="10"/>
  <c r="E124" i="14" s="1"/>
  <c r="K6" i="8"/>
  <c r="F12" i="14" s="1"/>
  <c r="J85" i="8"/>
  <c r="J15" i="8"/>
  <c r="J16" i="10"/>
  <c r="K14" i="10"/>
  <c r="E20" i="14" s="1"/>
  <c r="J96" i="10"/>
  <c r="K94" i="10"/>
  <c r="E148" i="14" s="1"/>
  <c r="F76" i="14"/>
  <c r="K15" i="8"/>
  <c r="F64" i="14"/>
  <c r="R1" i="7"/>
  <c r="J31" i="10"/>
  <c r="K29" i="10"/>
  <c r="E48" i="14" s="1"/>
  <c r="J36" i="10"/>
  <c r="K34" i="10"/>
  <c r="E52" i="14" s="1"/>
  <c r="J41" i="10"/>
  <c r="K41" i="10" s="1"/>
  <c r="E32" i="11" s="1"/>
  <c r="K39" i="10"/>
  <c r="E60" i="14" s="1"/>
  <c r="K6" i="2"/>
  <c r="N6" i="2" s="1"/>
  <c r="K8" i="2"/>
  <c r="N8" i="2" s="1"/>
  <c r="K10" i="2"/>
  <c r="N10" i="2" s="1"/>
  <c r="I57" i="8"/>
  <c r="K57" i="8" s="1"/>
  <c r="K53" i="8"/>
  <c r="F116" i="14" s="1"/>
  <c r="K62" i="8"/>
  <c r="I64" i="8"/>
  <c r="K64" i="8" s="1"/>
  <c r="J92" i="8"/>
  <c r="J120" i="8"/>
  <c r="J26" i="10"/>
  <c r="K24" i="10"/>
  <c r="E40" i="14" s="1"/>
  <c r="J66" i="10"/>
  <c r="K64" i="10"/>
  <c r="E100" i="14" s="1"/>
  <c r="K90" i="10"/>
  <c r="E144" i="14" s="1"/>
  <c r="J106" i="10"/>
  <c r="K104" i="10"/>
  <c r="E164" i="14" s="1"/>
  <c r="J126" i="10"/>
  <c r="K126" i="10" s="1"/>
  <c r="E12" i="11" s="1"/>
  <c r="J176" i="10"/>
  <c r="K174" i="10"/>
  <c r="E276" i="14" s="1"/>
  <c r="J191" i="10"/>
  <c r="K191" i="10" s="1"/>
  <c r="E7" i="11" s="1"/>
  <c r="K189" i="10"/>
  <c r="E292" i="14" s="1"/>
  <c r="D40" i="14"/>
  <c r="E64" i="13"/>
  <c r="E53" i="13"/>
  <c r="D132" i="14"/>
  <c r="D160" i="14"/>
  <c r="E88" i="13"/>
  <c r="I8" i="8"/>
  <c r="K8" i="8" s="1"/>
  <c r="I22" i="8"/>
  <c r="J50" i="8"/>
  <c r="K120" i="8"/>
  <c r="K126" i="8"/>
  <c r="K131" i="8"/>
  <c r="F296" i="14" s="1"/>
  <c r="I134" i="8"/>
  <c r="K137" i="8"/>
  <c r="J155" i="8"/>
  <c r="K158" i="8"/>
  <c r="F356" i="14" s="1"/>
  <c r="J162" i="8"/>
  <c r="K160" i="8"/>
  <c r="F364" i="14" s="1"/>
  <c r="I162" i="8"/>
  <c r="K162" i="8" s="1"/>
  <c r="K55" i="10"/>
  <c r="K91" i="10"/>
  <c r="E15" i="11" s="1"/>
  <c r="K95" i="10"/>
  <c r="E156" i="14" s="1"/>
  <c r="J196" i="10"/>
  <c r="K194" i="10"/>
  <c r="J216" i="10"/>
  <c r="K214" i="10"/>
  <c r="E340" i="14" s="1"/>
  <c r="J221" i="10"/>
  <c r="K219" i="10"/>
  <c r="J226" i="10"/>
  <c r="K224" i="10"/>
  <c r="E368" i="14" s="1"/>
  <c r="J231" i="10"/>
  <c r="K229" i="10"/>
  <c r="E364" i="14" s="1"/>
  <c r="K104" i="8"/>
  <c r="F236" i="14" s="1"/>
  <c r="J21" i="10"/>
  <c r="K19" i="10"/>
  <c r="E28" i="14" s="1"/>
  <c r="J101" i="10"/>
  <c r="K99" i="10"/>
  <c r="E152" i="14" s="1"/>
  <c r="J8" i="8"/>
  <c r="K11" i="8"/>
  <c r="F20" i="14" s="1"/>
  <c r="J22" i="8"/>
  <c r="K25" i="8"/>
  <c r="F52" i="14" s="1"/>
  <c r="I85" i="8"/>
  <c r="K85" i="8" s="1"/>
  <c r="K81" i="8"/>
  <c r="F180" i="14" s="1"/>
  <c r="K88" i="8"/>
  <c r="F196" i="14" s="1"/>
  <c r="K90" i="8"/>
  <c r="F204" i="14" s="1"/>
  <c r="I92" i="8"/>
  <c r="K92" i="8" s="1"/>
  <c r="K118" i="8"/>
  <c r="F268" i="14" s="1"/>
  <c r="I155" i="8"/>
  <c r="K16" i="10"/>
  <c r="E43" i="11" s="1"/>
  <c r="K56" i="10"/>
  <c r="E26" i="11" s="1"/>
  <c r="K60" i="10"/>
  <c r="E96" i="14" s="1"/>
  <c r="K96" i="10"/>
  <c r="E27" i="11" s="1"/>
  <c r="K100" i="10"/>
  <c r="E160" i="14" s="1"/>
  <c r="K135" i="10"/>
  <c r="E212" i="14" s="1"/>
  <c r="J211" i="10"/>
  <c r="K209" i="10"/>
  <c r="E332" i="14" s="1"/>
  <c r="E61" i="13"/>
  <c r="D96" i="14"/>
  <c r="E93" i="13"/>
  <c r="G324" i="14"/>
  <c r="E82" i="15" s="1"/>
  <c r="D352" i="14"/>
  <c r="E20" i="13"/>
  <c r="F92" i="14"/>
  <c r="J61" i="10"/>
  <c r="K61" i="10" s="1"/>
  <c r="E34" i="11" s="1"/>
  <c r="K59" i="10"/>
  <c r="E92" i="14" s="1"/>
  <c r="I43" i="8"/>
  <c r="K43" i="8" s="1"/>
  <c r="K39" i="8"/>
  <c r="F84" i="14" s="1"/>
  <c r="K46" i="8"/>
  <c r="F100" i="14" s="1"/>
  <c r="K48" i="8"/>
  <c r="I50" i="8"/>
  <c r="K50" i="8" s="1"/>
  <c r="J78" i="8"/>
  <c r="I113" i="8"/>
  <c r="K113" i="8" s="1"/>
  <c r="J134" i="8"/>
  <c r="K140" i="8"/>
  <c r="K145" i="8"/>
  <c r="F328" i="14" s="1"/>
  <c r="I148" i="8"/>
  <c r="K151" i="8"/>
  <c r="F340" i="14" s="1"/>
  <c r="K21" i="10"/>
  <c r="E18" i="11" s="1"/>
  <c r="K101" i="10"/>
  <c r="E17" i="11" s="1"/>
  <c r="K105" i="10"/>
  <c r="E172" i="14" s="1"/>
  <c r="E69" i="13"/>
  <c r="D24" i="14"/>
  <c r="G24" i="14" s="1"/>
  <c r="E71" i="15" s="1"/>
  <c r="J171" i="10"/>
  <c r="K169" i="10"/>
  <c r="E264" i="14" s="1"/>
  <c r="O240" i="19"/>
  <c r="E50" i="20"/>
  <c r="K5" i="2"/>
  <c r="N5" i="2" s="1"/>
  <c r="K7" i="2"/>
  <c r="N7" i="2" s="1"/>
  <c r="K9" i="2"/>
  <c r="N9" i="2" s="1"/>
  <c r="F124" i="14"/>
  <c r="K105" i="8"/>
  <c r="F240" i="14" s="1"/>
  <c r="J127" i="8"/>
  <c r="K127" i="8" s="1"/>
  <c r="J6" i="10"/>
  <c r="K6" i="10" s="1"/>
  <c r="E11" i="11" s="1"/>
  <c r="K4" i="10"/>
  <c r="E4" i="14" s="1"/>
  <c r="K26" i="10"/>
  <c r="E13" i="11" s="1"/>
  <c r="J46" i="10"/>
  <c r="K46" i="10" s="1"/>
  <c r="E42" i="11" s="1"/>
  <c r="K44" i="10"/>
  <c r="E68" i="14" s="1"/>
  <c r="K66" i="10"/>
  <c r="E31" i="11" s="1"/>
  <c r="J86" i="10"/>
  <c r="K86" i="10" s="1"/>
  <c r="E46" i="11" s="1"/>
  <c r="K84" i="10"/>
  <c r="E132" i="14" s="1"/>
  <c r="I156" i="10"/>
  <c r="K155" i="10"/>
  <c r="E77" i="13"/>
  <c r="D260" i="14"/>
  <c r="I71" i="8"/>
  <c r="K71" i="8" s="1"/>
  <c r="K67" i="8"/>
  <c r="F148" i="14" s="1"/>
  <c r="K76" i="8"/>
  <c r="F172" i="14" s="1"/>
  <c r="I78" i="8"/>
  <c r="K78" i="8" s="1"/>
  <c r="J106" i="8"/>
  <c r="J148" i="8"/>
  <c r="J11" i="10"/>
  <c r="K11" i="10" s="1"/>
  <c r="E8" i="11" s="1"/>
  <c r="K9" i="10"/>
  <c r="E12" i="14" s="1"/>
  <c r="K31" i="10"/>
  <c r="E22" i="11" s="1"/>
  <c r="J51" i="10"/>
  <c r="K51" i="10" s="1"/>
  <c r="E30" i="11" s="1"/>
  <c r="K49" i="10"/>
  <c r="E76" i="14" s="1"/>
  <c r="K71" i="10"/>
  <c r="E37" i="11" s="1"/>
  <c r="J91" i="10"/>
  <c r="K89" i="10"/>
  <c r="E140" i="14" s="1"/>
  <c r="K144" i="10"/>
  <c r="E228" i="14" s="1"/>
  <c r="J146" i="10"/>
  <c r="J151" i="10"/>
  <c r="K149" i="10"/>
  <c r="E232" i="14" s="1"/>
  <c r="I176" i="10"/>
  <c r="K176" i="10" s="1"/>
  <c r="E40" i="11" s="1"/>
  <c r="K175" i="10"/>
  <c r="D56" i="14"/>
  <c r="G56" i="14" s="1"/>
  <c r="E35" i="15" s="1"/>
  <c r="E75" i="13"/>
  <c r="I99" i="8"/>
  <c r="K99" i="8" s="1"/>
  <c r="K95" i="8"/>
  <c r="F212" i="14" s="1"/>
  <c r="K81" i="10"/>
  <c r="E48" i="11" s="1"/>
  <c r="K26" i="8"/>
  <c r="F56" i="14" s="1"/>
  <c r="J64" i="8"/>
  <c r="I106" i="8"/>
  <c r="K106" i="8" s="1"/>
  <c r="K123" i="8"/>
  <c r="F276" i="14" s="1"/>
  <c r="K125" i="8"/>
  <c r="F284" i="14" s="1"/>
  <c r="K36" i="10"/>
  <c r="E14" i="11" s="1"/>
  <c r="K40" i="10"/>
  <c r="E64" i="14" s="1"/>
  <c r="K76" i="10"/>
  <c r="E19" i="11" s="1"/>
  <c r="K80" i="10"/>
  <c r="E128" i="14" s="1"/>
  <c r="K134" i="10"/>
  <c r="E216" i="14" s="1"/>
  <c r="J141" i="10"/>
  <c r="K141" i="10" s="1"/>
  <c r="E44" i="11" s="1"/>
  <c r="K139" i="10"/>
  <c r="E220" i="14" s="1"/>
  <c r="I196" i="10"/>
  <c r="K196" i="10" s="1"/>
  <c r="E20" i="11" s="1"/>
  <c r="K195" i="10"/>
  <c r="I226" i="10"/>
  <c r="K225" i="10"/>
  <c r="E360" i="14" s="1"/>
  <c r="D8" i="14"/>
  <c r="G8" i="14" s="1"/>
  <c r="E21" i="15" s="1"/>
  <c r="E49" i="13"/>
  <c r="E30" i="13"/>
  <c r="D28" i="14"/>
  <c r="G28" i="14" s="1"/>
  <c r="E32" i="15" s="1"/>
  <c r="D36" i="14"/>
  <c r="G36" i="14" s="1"/>
  <c r="E5" i="15" s="1"/>
  <c r="E10" i="13"/>
  <c r="D196" i="14"/>
  <c r="G196" i="14" s="1"/>
  <c r="E42" i="15" s="1"/>
  <c r="E52" i="13"/>
  <c r="D224" i="14"/>
  <c r="E40" i="13"/>
  <c r="K145" i="10"/>
  <c r="E240" i="14" s="1"/>
  <c r="E41" i="13"/>
  <c r="D12" i="14"/>
  <c r="G12" i="14" s="1"/>
  <c r="E12" i="15" s="1"/>
  <c r="K20" i="12"/>
  <c r="E13" i="13"/>
  <c r="D140" i="14"/>
  <c r="D152" i="14"/>
  <c r="E87" i="13"/>
  <c r="D204" i="14"/>
  <c r="E23" i="13"/>
  <c r="D216" i="14"/>
  <c r="G216" i="14" s="1"/>
  <c r="E28" i="15" s="1"/>
  <c r="E24" i="13"/>
  <c r="D268" i="14"/>
  <c r="E79" i="13"/>
  <c r="D332" i="14"/>
  <c r="G332" i="14" s="1"/>
  <c r="E8" i="15" s="1"/>
  <c r="E4" i="13"/>
  <c r="E65" i="13"/>
  <c r="D368" i="14"/>
  <c r="G368" i="14" s="1"/>
  <c r="E66" i="15" s="1"/>
  <c r="E36" i="13"/>
  <c r="J312" i="16"/>
  <c r="K312" i="16" s="1"/>
  <c r="N96" i="19"/>
  <c r="J96" i="19"/>
  <c r="K96" i="19" s="1"/>
  <c r="C133" i="10"/>
  <c r="C36" i="11" s="1"/>
  <c r="I161" i="10"/>
  <c r="K160" i="10"/>
  <c r="E256" i="14" s="1"/>
  <c r="I181" i="10"/>
  <c r="K180" i="10"/>
  <c r="E280" i="14" s="1"/>
  <c r="G280" i="14" s="1"/>
  <c r="E50" i="15" s="1"/>
  <c r="I201" i="10"/>
  <c r="K200" i="10"/>
  <c r="K4" i="12"/>
  <c r="E35" i="13"/>
  <c r="D48" i="14"/>
  <c r="G48" i="14" s="1"/>
  <c r="E53" i="15" s="1"/>
  <c r="K64" i="12"/>
  <c r="D76" i="14"/>
  <c r="G76" i="14" s="1"/>
  <c r="E54" i="15" s="1"/>
  <c r="E78" i="13"/>
  <c r="E25" i="13"/>
  <c r="D84" i="14"/>
  <c r="K112" i="12"/>
  <c r="E67" i="13" s="1"/>
  <c r="D148" i="14"/>
  <c r="G148" i="14" s="1"/>
  <c r="E64" i="15" s="1"/>
  <c r="E56" i="13"/>
  <c r="K176" i="12"/>
  <c r="E89" i="13"/>
  <c r="D212" i="14"/>
  <c r="G212" i="14" s="1"/>
  <c r="E62" i="15" s="1"/>
  <c r="K240" i="12"/>
  <c r="D276" i="14"/>
  <c r="G276" i="14" s="1"/>
  <c r="E47" i="15" s="1"/>
  <c r="E54" i="13"/>
  <c r="K304" i="12"/>
  <c r="J112" i="16"/>
  <c r="J148" i="16"/>
  <c r="E18" i="17"/>
  <c r="I146" i="10"/>
  <c r="K146" i="10" s="1"/>
  <c r="E47" i="11" s="1"/>
  <c r="J156" i="10"/>
  <c r="K154" i="10"/>
  <c r="E244" i="14" s="1"/>
  <c r="K221" i="10"/>
  <c r="E10" i="11" s="1"/>
  <c r="D32" i="14"/>
  <c r="G32" i="14" s="1"/>
  <c r="E39" i="15" s="1"/>
  <c r="E15" i="13"/>
  <c r="E80" i="13"/>
  <c r="D92" i="14"/>
  <c r="G92" i="14" s="1"/>
  <c r="E69" i="15" s="1"/>
  <c r="D156" i="14"/>
  <c r="G156" i="14" s="1"/>
  <c r="E4" i="15" s="1"/>
  <c r="E3" i="13"/>
  <c r="G168" i="14"/>
  <c r="E3" i="15" s="1"/>
  <c r="G220" i="14"/>
  <c r="E48" i="15" s="1"/>
  <c r="D232" i="14"/>
  <c r="G232" i="14" s="1"/>
  <c r="E33" i="15" s="1"/>
  <c r="E22" i="13"/>
  <c r="D284" i="14"/>
  <c r="G284" i="14" s="1"/>
  <c r="E49" i="15" s="1"/>
  <c r="E70" i="13"/>
  <c r="D296" i="14"/>
  <c r="E32" i="13"/>
  <c r="G340" i="14"/>
  <c r="E11" i="15" s="1"/>
  <c r="E11" i="17"/>
  <c r="K109" i="8"/>
  <c r="F244" i="14" s="1"/>
  <c r="K140" i="10"/>
  <c r="E224" i="14" s="1"/>
  <c r="I166" i="10"/>
  <c r="K165" i="10"/>
  <c r="E272" i="14" s="1"/>
  <c r="K185" i="10"/>
  <c r="E296" i="14" s="1"/>
  <c r="I206" i="10"/>
  <c r="K205" i="10"/>
  <c r="E328" i="14" s="1"/>
  <c r="D16" i="14"/>
  <c r="G16" i="14" s="1"/>
  <c r="E25" i="15" s="1"/>
  <c r="E46" i="13"/>
  <c r="K100" i="12"/>
  <c r="K128" i="12"/>
  <c r="K164" i="12"/>
  <c r="K192" i="12"/>
  <c r="K228" i="12"/>
  <c r="K256" i="12"/>
  <c r="K292" i="12"/>
  <c r="K320" i="12"/>
  <c r="E57" i="13" s="1"/>
  <c r="E6" i="13"/>
  <c r="E66" i="13"/>
  <c r="J161" i="10"/>
  <c r="K159" i="10"/>
  <c r="E252" i="14" s="1"/>
  <c r="C163" i="10"/>
  <c r="C38" i="11" s="1"/>
  <c r="J181" i="10"/>
  <c r="K179" i="10"/>
  <c r="E284" i="14" s="1"/>
  <c r="C183" i="10"/>
  <c r="C28" i="11" s="1"/>
  <c r="J201" i="10"/>
  <c r="K199" i="10"/>
  <c r="I211" i="10"/>
  <c r="K211" i="10" s="1"/>
  <c r="E23" i="11" s="1"/>
  <c r="K210" i="10"/>
  <c r="E336" i="14" s="1"/>
  <c r="I231" i="10"/>
  <c r="K231" i="10" s="1"/>
  <c r="E6" i="11" s="1"/>
  <c r="D72" i="14"/>
  <c r="G72" i="14" s="1"/>
  <c r="E60" i="15" s="1"/>
  <c r="E55" i="13"/>
  <c r="D120" i="14"/>
  <c r="G120" i="14" s="1"/>
  <c r="E34" i="15" s="1"/>
  <c r="E82" i="13"/>
  <c r="D172" i="14"/>
  <c r="G172" i="14" s="1"/>
  <c r="E55" i="15" s="1"/>
  <c r="E59" i="13"/>
  <c r="D184" i="14"/>
  <c r="G184" i="14" s="1"/>
  <c r="E13" i="15" s="1"/>
  <c r="E8" i="13"/>
  <c r="D236" i="14"/>
  <c r="E27" i="13"/>
  <c r="E21" i="13"/>
  <c r="D300" i="14"/>
  <c r="G300" i="14" s="1"/>
  <c r="E45" i="15" s="1"/>
  <c r="E7" i="13"/>
  <c r="I136" i="10"/>
  <c r="K136" i="10" s="1"/>
  <c r="E36" i="11" s="1"/>
  <c r="C148" i="10"/>
  <c r="C5" i="11" s="1"/>
  <c r="I151" i="10"/>
  <c r="K151" i="10" s="1"/>
  <c r="E5" i="11" s="1"/>
  <c r="K150" i="10"/>
  <c r="E236" i="14" s="1"/>
  <c r="I171" i="10"/>
  <c r="K171" i="10" s="1"/>
  <c r="E25" i="11" s="1"/>
  <c r="K170" i="10"/>
  <c r="E268" i="14" s="1"/>
  <c r="K190" i="10"/>
  <c r="E300" i="14" s="1"/>
  <c r="I216" i="10"/>
  <c r="K216" i="10" s="1"/>
  <c r="E21" i="11" s="1"/>
  <c r="K215" i="10"/>
  <c r="E344" i="14" s="1"/>
  <c r="D60" i="14"/>
  <c r="G60" i="14" s="1"/>
  <c r="E14" i="15" s="1"/>
  <c r="E63" i="13"/>
  <c r="K68" i="12"/>
  <c r="K80" i="12"/>
  <c r="K116" i="12"/>
  <c r="K144" i="12"/>
  <c r="K180" i="12"/>
  <c r="K208" i="12"/>
  <c r="K244" i="12"/>
  <c r="K272" i="12"/>
  <c r="K308" i="12"/>
  <c r="E68" i="13" s="1"/>
  <c r="K336" i="12"/>
  <c r="E18" i="13"/>
  <c r="J166" i="10"/>
  <c r="K164" i="10"/>
  <c r="E260" i="14" s="1"/>
  <c r="C168" i="10"/>
  <c r="C25" i="11" s="1"/>
  <c r="J186" i="10"/>
  <c r="K186" i="10" s="1"/>
  <c r="E28" i="11" s="1"/>
  <c r="K184" i="10"/>
  <c r="E304" i="14" s="1"/>
  <c r="C188" i="10"/>
  <c r="C7" i="11" s="1"/>
  <c r="J206" i="10"/>
  <c r="K204" i="10"/>
  <c r="K220" i="10"/>
  <c r="E352" i="14" s="1"/>
  <c r="D44" i="14"/>
  <c r="E14" i="13"/>
  <c r="D52" i="14"/>
  <c r="G52" i="14" s="1"/>
  <c r="E57" i="15" s="1"/>
  <c r="E72" i="13"/>
  <c r="D124" i="14"/>
  <c r="G124" i="14" s="1"/>
  <c r="E59" i="15" s="1"/>
  <c r="E42" i="13"/>
  <c r="G136" i="14"/>
  <c r="E43" i="15" s="1"/>
  <c r="D188" i="14"/>
  <c r="G188" i="14" s="1"/>
  <c r="E70" i="15" s="1"/>
  <c r="E62" i="13"/>
  <c r="D200" i="14"/>
  <c r="G200" i="14" s="1"/>
  <c r="E6" i="15" s="1"/>
  <c r="E12" i="13"/>
  <c r="D252" i="14"/>
  <c r="G252" i="14" s="1"/>
  <c r="E23" i="15" s="1"/>
  <c r="E43" i="13"/>
  <c r="D264" i="14"/>
  <c r="G264" i="14" s="1"/>
  <c r="E20" i="15" s="1"/>
  <c r="E28" i="13"/>
  <c r="D328" i="14"/>
  <c r="G328" i="14" s="1"/>
  <c r="E67" i="15" s="1"/>
  <c r="E74" i="13"/>
  <c r="K348" i="12"/>
  <c r="E17" i="13" s="1"/>
  <c r="K360" i="12"/>
  <c r="J236" i="16"/>
  <c r="K236" i="16" s="1"/>
  <c r="E10" i="17"/>
  <c r="K344" i="12"/>
  <c r="E37" i="13"/>
  <c r="D356" i="14"/>
  <c r="G356" i="14" s="1"/>
  <c r="E46" i="15" s="1"/>
  <c r="K364" i="12"/>
  <c r="E22" i="17"/>
  <c r="J28" i="16"/>
  <c r="K28" i="16" s="1"/>
  <c r="J96" i="16"/>
  <c r="K96" i="16" s="1"/>
  <c r="K112" i="16"/>
  <c r="J180" i="16"/>
  <c r="K180" i="16" s="1"/>
  <c r="K276" i="16"/>
  <c r="E41" i="20"/>
  <c r="N168" i="19"/>
  <c r="J168" i="19"/>
  <c r="K168" i="19" s="1"/>
  <c r="J44" i="16"/>
  <c r="J72" i="16"/>
  <c r="K72" i="16" s="1"/>
  <c r="E13" i="17"/>
  <c r="J252" i="16"/>
  <c r="J260" i="16"/>
  <c r="K260" i="16" s="1"/>
  <c r="J292" i="16"/>
  <c r="K292" i="16" s="1"/>
  <c r="K300" i="16"/>
  <c r="K332" i="16"/>
  <c r="J16" i="16"/>
  <c r="K56" i="16"/>
  <c r="K88" i="16"/>
  <c r="J116" i="16"/>
  <c r="K232" i="16"/>
  <c r="K252" i="16"/>
  <c r="J284" i="16"/>
  <c r="J272" i="16"/>
  <c r="J360" i="16"/>
  <c r="K360" i="16" s="1"/>
  <c r="J76" i="16"/>
  <c r="K76" i="16" s="1"/>
  <c r="E7" i="17"/>
  <c r="J184" i="16"/>
  <c r="K184" i="16" s="1"/>
  <c r="J256" i="16"/>
  <c r="K272" i="16"/>
  <c r="J296" i="16"/>
  <c r="K296" i="16" s="1"/>
  <c r="N132" i="19"/>
  <c r="J132" i="19"/>
  <c r="K132" i="19" s="1"/>
  <c r="E40" i="20"/>
  <c r="O296" i="19"/>
  <c r="N364" i="19"/>
  <c r="J364" i="19"/>
  <c r="K364" i="19" s="1"/>
  <c r="J60" i="16"/>
  <c r="E5" i="17"/>
  <c r="J92" i="16"/>
  <c r="K92" i="16" s="1"/>
  <c r="J132" i="16"/>
  <c r="J228" i="16"/>
  <c r="K256" i="16"/>
  <c r="E43" i="20"/>
  <c r="N288" i="19"/>
  <c r="J288" i="19"/>
  <c r="K68" i="16"/>
  <c r="J208" i="16"/>
  <c r="K228" i="16"/>
  <c r="K288" i="16"/>
  <c r="J348" i="16"/>
  <c r="N4" i="19"/>
  <c r="N120" i="19"/>
  <c r="J120" i="19"/>
  <c r="K120" i="19" s="1"/>
  <c r="N140" i="19"/>
  <c r="J140" i="19"/>
  <c r="K140" i="19" s="1"/>
  <c r="N156" i="19"/>
  <c r="J156" i="19"/>
  <c r="K156" i="19" s="1"/>
  <c r="N192" i="19"/>
  <c r="J192" i="19"/>
  <c r="J308" i="16"/>
  <c r="N12" i="19"/>
  <c r="J12" i="19"/>
  <c r="K12" i="19" s="1"/>
  <c r="N36" i="19"/>
  <c r="J36" i="19"/>
  <c r="K36" i="19" s="1"/>
  <c r="N48" i="19"/>
  <c r="J48" i="19"/>
  <c r="K48" i="19" s="1"/>
  <c r="E29" i="20"/>
  <c r="O68" i="19"/>
  <c r="K84" i="19"/>
  <c r="O84" i="19" s="1"/>
  <c r="K192" i="19"/>
  <c r="N212" i="19"/>
  <c r="J212" i="19"/>
  <c r="K212" i="19" s="1"/>
  <c r="N344" i="19"/>
  <c r="J344" i="19"/>
  <c r="K344" i="19" s="1"/>
  <c r="O344" i="19" s="1"/>
  <c r="J204" i="16"/>
  <c r="K308" i="16"/>
  <c r="J4" i="19"/>
  <c r="K4" i="19" s="1"/>
  <c r="K20" i="19"/>
  <c r="O20" i="19" s="1"/>
  <c r="N28" i="19"/>
  <c r="J28" i="19"/>
  <c r="K28" i="19" s="1"/>
  <c r="K128" i="19"/>
  <c r="K164" i="19"/>
  <c r="N228" i="19"/>
  <c r="J228" i="19"/>
  <c r="K228" i="19" s="1"/>
  <c r="J236" i="19"/>
  <c r="K236" i="19" s="1"/>
  <c r="N236" i="19"/>
  <c r="J364" i="16"/>
  <c r="O112" i="19"/>
  <c r="N172" i="19"/>
  <c r="J172" i="19"/>
  <c r="K172" i="19" s="1"/>
  <c r="N268" i="19"/>
  <c r="J268" i="19"/>
  <c r="K268" i="19" s="1"/>
  <c r="O284" i="19"/>
  <c r="N336" i="19"/>
  <c r="J336" i="19"/>
  <c r="J336" i="16"/>
  <c r="K336" i="16" s="1"/>
  <c r="N80" i="19"/>
  <c r="J80" i="19"/>
  <c r="K80" i="19" s="1"/>
  <c r="N144" i="19"/>
  <c r="J144" i="19"/>
  <c r="K316" i="16"/>
  <c r="N16" i="19"/>
  <c r="J16" i="19"/>
  <c r="K16" i="19" s="1"/>
  <c r="N32" i="19"/>
  <c r="J32" i="19"/>
  <c r="K32" i="19" s="1"/>
  <c r="E51" i="20"/>
  <c r="N72" i="19"/>
  <c r="J72" i="19"/>
  <c r="K72" i="19" s="1"/>
  <c r="O72" i="19" s="1"/>
  <c r="N88" i="19"/>
  <c r="O88" i="19" s="1"/>
  <c r="O108" i="19"/>
  <c r="N116" i="19"/>
  <c r="J116" i="19"/>
  <c r="K116" i="19" s="1"/>
  <c r="K144" i="19"/>
  <c r="N152" i="19"/>
  <c r="J152" i="19"/>
  <c r="K152" i="19" s="1"/>
  <c r="E22" i="20"/>
  <c r="O180" i="19"/>
  <c r="N188" i="19"/>
  <c r="J188" i="19"/>
  <c r="K188" i="19" s="1"/>
  <c r="E24" i="20"/>
  <c r="O300" i="19"/>
  <c r="N24" i="19"/>
  <c r="O24" i="19" s="1"/>
  <c r="N40" i="19"/>
  <c r="O40" i="19" s="1"/>
  <c r="N64" i="19"/>
  <c r="O64" i="19" s="1"/>
  <c r="N112" i="19"/>
  <c r="N148" i="19"/>
  <c r="O148" i="19" s="1"/>
  <c r="N184" i="19"/>
  <c r="O184" i="19" s="1"/>
  <c r="N264" i="19"/>
  <c r="N308" i="19"/>
  <c r="N316" i="19"/>
  <c r="J316" i="19"/>
  <c r="K316" i="19" s="1"/>
  <c r="O316" i="19" s="1"/>
  <c r="K336" i="19"/>
  <c r="O336" i="19" s="1"/>
  <c r="N360" i="19"/>
  <c r="N200" i="19"/>
  <c r="N204" i="19"/>
  <c r="J204" i="19"/>
  <c r="K204" i="19" s="1"/>
  <c r="N248" i="19"/>
  <c r="J248" i="19"/>
  <c r="K248" i="19" s="1"/>
  <c r="N292" i="19"/>
  <c r="J292" i="19"/>
  <c r="K292" i="19" s="1"/>
  <c r="E19" i="20"/>
  <c r="J52" i="19"/>
  <c r="K52" i="19" s="1"/>
  <c r="O52" i="19" s="1"/>
  <c r="J76" i="19"/>
  <c r="K76" i="19" s="1"/>
  <c r="J196" i="19"/>
  <c r="K196" i="19" s="1"/>
  <c r="N208" i="19"/>
  <c r="O208" i="19" s="1"/>
  <c r="J264" i="19"/>
  <c r="K264" i="19" s="1"/>
  <c r="J308" i="19"/>
  <c r="K308" i="19" s="1"/>
  <c r="J360" i="19"/>
  <c r="K360" i="19" s="1"/>
  <c r="J56" i="19"/>
  <c r="K56" i="19" s="1"/>
  <c r="O56" i="19" s="1"/>
  <c r="J100" i="19"/>
  <c r="K100" i="19" s="1"/>
  <c r="O100" i="19" s="1"/>
  <c r="J124" i="19"/>
  <c r="K124" i="19" s="1"/>
  <c r="O124" i="19" s="1"/>
  <c r="J160" i="19"/>
  <c r="K160" i="19" s="1"/>
  <c r="O160" i="19" s="1"/>
  <c r="J176" i="19"/>
  <c r="K176" i="19" s="1"/>
  <c r="J200" i="19"/>
  <c r="K200" i="19" s="1"/>
  <c r="J260" i="19"/>
  <c r="K260" i="19" s="1"/>
  <c r="O280" i="19"/>
  <c r="N340" i="19"/>
  <c r="J340" i="19"/>
  <c r="J356" i="19"/>
  <c r="K356" i="19" s="1"/>
  <c r="N52" i="19"/>
  <c r="N76" i="19"/>
  <c r="N196" i="19"/>
  <c r="N312" i="19"/>
  <c r="J312" i="19"/>
  <c r="K340" i="19"/>
  <c r="K224" i="19"/>
  <c r="O224" i="19" s="1"/>
  <c r="N252" i="19"/>
  <c r="J252" i="19"/>
  <c r="K252" i="19" s="1"/>
  <c r="N260" i="19"/>
  <c r="K312" i="19"/>
  <c r="O312" i="19" s="1"/>
  <c r="J328" i="19"/>
  <c r="K328" i="19" s="1"/>
  <c r="N356" i="19"/>
  <c r="K8" i="22"/>
  <c r="J224" i="19"/>
  <c r="O256" i="19"/>
  <c r="O272" i="19"/>
  <c r="K288" i="19"/>
  <c r="K324" i="19"/>
  <c r="O324" i="19" s="1"/>
  <c r="O368" i="19"/>
  <c r="N220" i="19"/>
  <c r="N244" i="19"/>
  <c r="O244" i="19" s="1"/>
  <c r="N284" i="19"/>
  <c r="N304" i="19"/>
  <c r="K156" i="22"/>
  <c r="K48" i="22"/>
  <c r="K176" i="22"/>
  <c r="K36" i="22"/>
  <c r="K132" i="22"/>
  <c r="K356" i="22"/>
  <c r="O76" i="19" l="1"/>
  <c r="O340" i="19"/>
  <c r="O220" i="19"/>
  <c r="O252" i="19"/>
  <c r="O308" i="19"/>
  <c r="E48" i="20"/>
  <c r="O188" i="19"/>
  <c r="O28" i="19"/>
  <c r="E23" i="20"/>
  <c r="O116" i="19"/>
  <c r="O16" i="19"/>
  <c r="E32" i="20"/>
  <c r="O36" i="19"/>
  <c r="E44" i="20"/>
  <c r="O120" i="19"/>
  <c r="E49" i="20"/>
  <c r="O360" i="19"/>
  <c r="E27" i="20"/>
  <c r="O80" i="19"/>
  <c r="O228" i="19"/>
  <c r="E30" i="20"/>
  <c r="O12" i="19"/>
  <c r="E18" i="20"/>
  <c r="E21" i="17"/>
  <c r="O264" i="19"/>
  <c r="E35" i="20"/>
  <c r="O248" i="19"/>
  <c r="E47" i="20"/>
  <c r="E21" i="20"/>
  <c r="O152" i="19"/>
  <c r="E26" i="20"/>
  <c r="O32" i="19"/>
  <c r="O48" i="19"/>
  <c r="O140" i="19"/>
  <c r="E42" i="20"/>
  <c r="E16" i="20"/>
  <c r="O4" i="19"/>
  <c r="O268" i="19"/>
  <c r="E38" i="20"/>
  <c r="O212" i="19"/>
  <c r="E3" i="17"/>
  <c r="E4" i="17"/>
  <c r="E20" i="17"/>
  <c r="D116" i="14"/>
  <c r="G116" i="14" s="1"/>
  <c r="E36" i="15" s="1"/>
  <c r="E38" i="13"/>
  <c r="D4" i="14"/>
  <c r="G4" i="14" s="1"/>
  <c r="E75" i="15" s="1"/>
  <c r="E86" i="13"/>
  <c r="F140" i="14"/>
  <c r="O196" i="19"/>
  <c r="O236" i="19"/>
  <c r="E17" i="20"/>
  <c r="O96" i="19"/>
  <c r="E84" i="13"/>
  <c r="D336" i="14"/>
  <c r="G336" i="14" s="1"/>
  <c r="E76" i="15" s="1"/>
  <c r="E39" i="13"/>
  <c r="D80" i="14"/>
  <c r="G80" i="14" s="1"/>
  <c r="E51" i="15" s="1"/>
  <c r="D292" i="14"/>
  <c r="G292" i="14" s="1"/>
  <c r="E10" i="15" s="1"/>
  <c r="E11" i="13"/>
  <c r="G84" i="14"/>
  <c r="E40" i="15" s="1"/>
  <c r="G204" i="14"/>
  <c r="E24" i="15" s="1"/>
  <c r="K156" i="10"/>
  <c r="E35" i="11" s="1"/>
  <c r="G96" i="14"/>
  <c r="E61" i="15" s="1"/>
  <c r="K134" i="8"/>
  <c r="G160" i="14"/>
  <c r="E38" i="15" s="1"/>
  <c r="O288" i="19"/>
  <c r="E46" i="20"/>
  <c r="O328" i="19"/>
  <c r="E36" i="20"/>
  <c r="O260" i="19"/>
  <c r="E37" i="20"/>
  <c r="O172" i="19"/>
  <c r="E16" i="17"/>
  <c r="O364" i="19"/>
  <c r="E8" i="17"/>
  <c r="D364" i="14"/>
  <c r="G364" i="14" s="1"/>
  <c r="E17" i="15" s="1"/>
  <c r="E51" i="13"/>
  <c r="E83" i="13"/>
  <c r="D68" i="14"/>
  <c r="G68" i="14" s="1"/>
  <c r="E68" i="15" s="1"/>
  <c r="G236" i="14"/>
  <c r="E7" i="15" s="1"/>
  <c r="E76" i="13"/>
  <c r="D256" i="14"/>
  <c r="G256" i="14" s="1"/>
  <c r="E80" i="15" s="1"/>
  <c r="E91" i="13"/>
  <c r="D240" i="14"/>
  <c r="G240" i="14" s="1"/>
  <c r="E78" i="15" s="1"/>
  <c r="K201" i="10"/>
  <c r="E9" i="11" s="1"/>
  <c r="G132" i="14"/>
  <c r="E73" i="15" s="1"/>
  <c r="E71" i="13"/>
  <c r="D144" i="14"/>
  <c r="G144" i="14" s="1"/>
  <c r="E56" i="15" s="1"/>
  <c r="O192" i="19"/>
  <c r="E34" i="20"/>
  <c r="E6" i="17"/>
  <c r="D272" i="14"/>
  <c r="G272" i="14" s="1"/>
  <c r="E72" i="15" s="1"/>
  <c r="E34" i="13"/>
  <c r="E33" i="13"/>
  <c r="D228" i="14"/>
  <c r="G228" i="14" s="1"/>
  <c r="E30" i="15" s="1"/>
  <c r="K206" i="10"/>
  <c r="E29" i="11" s="1"/>
  <c r="G152" i="14"/>
  <c r="E65" i="15" s="1"/>
  <c r="G224" i="14"/>
  <c r="E31" i="15" s="1"/>
  <c r="E17" i="17"/>
  <c r="O356" i="19"/>
  <c r="O200" i="19"/>
  <c r="E28" i="20"/>
  <c r="O204" i="19"/>
  <c r="O144" i="19"/>
  <c r="E33" i="20"/>
  <c r="O156" i="19"/>
  <c r="D360" i="14"/>
  <c r="G360" i="14" s="1"/>
  <c r="E41" i="15" s="1"/>
  <c r="E58" i="13"/>
  <c r="E81" i="13"/>
  <c r="D244" i="14"/>
  <c r="G244" i="14" s="1"/>
  <c r="E63" i="15" s="1"/>
  <c r="D192" i="14"/>
  <c r="G192" i="14" s="1"/>
  <c r="E16" i="15" s="1"/>
  <c r="E48" i="13"/>
  <c r="K181" i="10"/>
  <c r="E45" i="11" s="1"/>
  <c r="G140" i="14"/>
  <c r="E27" i="15" s="1"/>
  <c r="K155" i="8"/>
  <c r="D100" i="14"/>
  <c r="G100" i="14" s="1"/>
  <c r="E79" i="15" s="1"/>
  <c r="E90" i="13"/>
  <c r="E44" i="13"/>
  <c r="D304" i="14"/>
  <c r="G304" i="14" s="1"/>
  <c r="E29" i="15" s="1"/>
  <c r="O176" i="19"/>
  <c r="E31" i="20"/>
  <c r="E20" i="20"/>
  <c r="O164" i="19"/>
  <c r="E9" i="17"/>
  <c r="D344" i="14"/>
  <c r="G344" i="14" s="1"/>
  <c r="E15" i="15" s="1"/>
  <c r="E19" i="13"/>
  <c r="E31" i="13"/>
  <c r="D208" i="14"/>
  <c r="G208" i="14" s="1"/>
  <c r="E9" i="15" s="1"/>
  <c r="E9" i="13"/>
  <c r="D164" i="14"/>
  <c r="G164" i="14" s="1"/>
  <c r="E18" i="15" s="1"/>
  <c r="G296" i="14"/>
  <c r="E26" i="15" s="1"/>
  <c r="E92" i="13"/>
  <c r="D176" i="14"/>
  <c r="G176" i="14" s="1"/>
  <c r="E52" i="15" s="1"/>
  <c r="D64" i="14"/>
  <c r="G64" i="14" s="1"/>
  <c r="E81" i="15" s="1"/>
  <c r="E94" i="13"/>
  <c r="G268" i="14"/>
  <c r="E77" i="15" s="1"/>
  <c r="K226" i="10"/>
  <c r="E41" i="11" s="1"/>
  <c r="G40" i="14"/>
  <c r="E37" i="15" s="1"/>
  <c r="O292" i="19"/>
  <c r="E25" i="20"/>
  <c r="O128" i="19"/>
  <c r="O132" i="19"/>
  <c r="E39" i="20"/>
  <c r="E19" i="17"/>
  <c r="O168" i="19"/>
  <c r="E14" i="17"/>
  <c r="E45" i="13"/>
  <c r="D180" i="14"/>
  <c r="G180" i="14" s="1"/>
  <c r="E19" i="15" s="1"/>
  <c r="E85" i="13"/>
  <c r="D128" i="14"/>
  <c r="G128" i="14" s="1"/>
  <c r="E74" i="15" s="1"/>
  <c r="K166" i="10"/>
  <c r="E38" i="11" s="1"/>
  <c r="K161" i="10"/>
  <c r="E33" i="11" s="1"/>
  <c r="D20" i="14"/>
  <c r="G20" i="14" s="1"/>
  <c r="E58" i="15" s="1"/>
  <c r="E60" i="13"/>
  <c r="G260" i="14"/>
  <c r="E44" i="15" s="1"/>
  <c r="K148" i="8"/>
  <c r="G352" i="14"/>
  <c r="E22" i="15" s="1"/>
  <c r="K22" i="8"/>
</calcChain>
</file>

<file path=xl/sharedStrings.xml><?xml version="1.0" encoding="utf-8"?>
<sst xmlns="http://schemas.openxmlformats.org/spreadsheetml/2006/main" count="7017" uniqueCount="916">
  <si>
    <t>SWDBA Lubbock 2019</t>
  </si>
  <si>
    <t>Team Lane Assignment</t>
  </si>
  <si>
    <t>Lane 3</t>
  </si>
  <si>
    <t>Lane 4</t>
  </si>
  <si>
    <t>Lane 5</t>
  </si>
  <si>
    <t>Big 4 Destroyers</t>
  </si>
  <si>
    <t>SWDBA</t>
  </si>
  <si>
    <t>Midwest Legends</t>
  </si>
  <si>
    <t>TRIBLU</t>
  </si>
  <si>
    <t>Douglas Haley</t>
  </si>
  <si>
    <t>Event</t>
  </si>
  <si>
    <t>Ted Thomas</t>
  </si>
  <si>
    <t>Richard Higgins</t>
  </si>
  <si>
    <t>Stacey Pate</t>
  </si>
  <si>
    <t>Average for Handicap</t>
  </si>
  <si>
    <t>Karyl Hummel</t>
  </si>
  <si>
    <t>Theron Parker</t>
  </si>
  <si>
    <t>John Sidener</t>
  </si>
  <si>
    <t>Michael Hummel</t>
  </si>
  <si>
    <t>Stephanie Hurwitz</t>
  </si>
  <si>
    <t>Elton Roberson</t>
  </si>
  <si>
    <t>Dennis Kuehne</t>
  </si>
  <si>
    <t>Ratio</t>
  </si>
  <si>
    <t>Joshua Dalton</t>
  </si>
  <si>
    <t>#</t>
  </si>
  <si>
    <t>$PF</t>
  </si>
  <si>
    <t>Prizes</t>
  </si>
  <si>
    <t>Host Donated</t>
  </si>
  <si>
    <t>Total</t>
  </si>
  <si>
    <t>CUT</t>
  </si>
  <si>
    <t>Hoffman Classic</t>
  </si>
  <si>
    <t>Lane 6</t>
  </si>
  <si>
    <t>Lane 7</t>
  </si>
  <si>
    <t>Lane 8</t>
  </si>
  <si>
    <t>Dudes &amp; Babe</t>
  </si>
  <si>
    <t>Time To Strike</t>
  </si>
  <si>
    <t>Vacant</t>
  </si>
  <si>
    <t>Darryl Conner</t>
  </si>
  <si>
    <t>Mary Ryba</t>
  </si>
  <si>
    <t>Soila Reyna</t>
  </si>
  <si>
    <t>Mike Clifton</t>
  </si>
  <si>
    <t>of</t>
  </si>
  <si>
    <t>Kelvin Crable</t>
  </si>
  <si>
    <t>Dominique Parisi</t>
  </si>
  <si>
    <t>Dustin Sargent</t>
  </si>
  <si>
    <t>Jose Ybarra</t>
  </si>
  <si>
    <t>Lane 9</t>
  </si>
  <si>
    <t>Lane 10</t>
  </si>
  <si>
    <t>Lane 11</t>
  </si>
  <si>
    <t>Pin Crushers</t>
  </si>
  <si>
    <t>Babes &amp; Old Men</t>
  </si>
  <si>
    <t>LuAnn's Lackey's</t>
  </si>
  <si>
    <t>Pilar Hernandez</t>
  </si>
  <si>
    <t>William Bogle</t>
  </si>
  <si>
    <t>1:4</t>
  </si>
  <si>
    <t>Wade Engelsman</t>
  </si>
  <si>
    <t>Robert Smith</t>
  </si>
  <si>
    <t>Lori Whitfield</t>
  </si>
  <si>
    <t>LuAnn Burkhalter-Mills</t>
  </si>
  <si>
    <t>Fay Garvin</t>
  </si>
  <si>
    <t>Melinda Alonzo</t>
  </si>
  <si>
    <t>Buddy Biffel</t>
  </si>
  <si>
    <t>Anthony Jones</t>
  </si>
  <si>
    <t>Albert Ponder</t>
  </si>
  <si>
    <t>Steven Nutt</t>
  </si>
  <si>
    <t>Lane 12</t>
  </si>
  <si>
    <t>Lane 13</t>
  </si>
  <si>
    <t>Lane 14</t>
  </si>
  <si>
    <t>Missouri</t>
  </si>
  <si>
    <t>Warriors</t>
  </si>
  <si>
    <t>Alamo + Texas Tech</t>
  </si>
  <si>
    <t>Elmo Hickerson</t>
  </si>
  <si>
    <t>Elexis Banks</t>
  </si>
  <si>
    <t>Janet Bowman</t>
  </si>
  <si>
    <t>Sandra Manley</t>
  </si>
  <si>
    <t>James Tate</t>
  </si>
  <si>
    <t>Rex Ryan</t>
  </si>
  <si>
    <t>Terrie Bogle</t>
  </si>
  <si>
    <t>Abel Torres</t>
  </si>
  <si>
    <t>Michael Hellman</t>
  </si>
  <si>
    <t>Ken Arnold</t>
  </si>
  <si>
    <t>Rex Pike, Jr.</t>
  </si>
  <si>
    <t>Jimmy Perez</t>
  </si>
  <si>
    <t>Lane 15</t>
  </si>
  <si>
    <t>Lane 16</t>
  </si>
  <si>
    <t>Lane 17</t>
  </si>
  <si>
    <t>Spirit Of Autism</t>
  </si>
  <si>
    <t>Amarillo Deaf</t>
  </si>
  <si>
    <t>Clean Sweepers</t>
  </si>
  <si>
    <t>Teams</t>
  </si>
  <si>
    <t>Katie Collins</t>
  </si>
  <si>
    <t>Phillip Higginbotham</t>
  </si>
  <si>
    <t>Philip Mills</t>
  </si>
  <si>
    <t>Frank Roop Jr.</t>
  </si>
  <si>
    <t>Jorge Meraz</t>
  </si>
  <si>
    <t>Anthony Mowl</t>
  </si>
  <si>
    <t>Wendy Mayhak</t>
  </si>
  <si>
    <t>Jennifer Sizemore</t>
  </si>
  <si>
    <t>Jerilyn Mayhak</t>
  </si>
  <si>
    <t>Calvin Anderson</t>
  </si>
  <si>
    <t>Jerry Ferguson</t>
  </si>
  <si>
    <t>Andrew Donatich</t>
  </si>
  <si>
    <t>Lane 18</t>
  </si>
  <si>
    <t>Lane 19</t>
  </si>
  <si>
    <t>Lane 20</t>
  </si>
  <si>
    <t>Okie Deaf Misfits</t>
  </si>
  <si>
    <t>Lucky Astros Strikers</t>
  </si>
  <si>
    <t>Four Company</t>
  </si>
  <si>
    <t>Tina Wimberley</t>
  </si>
  <si>
    <t>Reginald Adams</t>
  </si>
  <si>
    <t>Barbara Craig</t>
  </si>
  <si>
    <t>Jennifer Fannon</t>
  </si>
  <si>
    <t>Bobbye Phillips</t>
  </si>
  <si>
    <t>Kimberly Beck</t>
  </si>
  <si>
    <t>Gregory Burk</t>
  </si>
  <si>
    <t>Michael Triplett</t>
  </si>
  <si>
    <t>Kristy Mnich</t>
  </si>
  <si>
    <t>Larry Dalton</t>
  </si>
  <si>
    <t>Binh Nguyen</t>
  </si>
  <si>
    <t>Michael Mnich</t>
  </si>
  <si>
    <t>Lane 21</t>
  </si>
  <si>
    <t>Lane 22</t>
  </si>
  <si>
    <t>Lane 23</t>
  </si>
  <si>
    <t>San Antonio Spurs</t>
  </si>
  <si>
    <t>Birmingham 2020</t>
  </si>
  <si>
    <t>Dukes of Hazzards</t>
  </si>
  <si>
    <t>Linda Smith</t>
  </si>
  <si>
    <t>Walter Haskett</t>
  </si>
  <si>
    <t>Alma Gomez</t>
  </si>
  <si>
    <t>Charles McBee</t>
  </si>
  <si>
    <t>Mary Hartzell</t>
  </si>
  <si>
    <t>Cody Burks</t>
  </si>
  <si>
    <t>James Kelly</t>
  </si>
  <si>
    <t>Ricky Morgan</t>
  </si>
  <si>
    <t>Mindy Treviso</t>
  </si>
  <si>
    <t>Jerilyn Keller</t>
  </si>
  <si>
    <t>Thomas Daugherty</t>
  </si>
  <si>
    <t>Joseph Brown</t>
  </si>
  <si>
    <t>Lane 24</t>
  </si>
  <si>
    <t>Lane 25</t>
  </si>
  <si>
    <t>Lane 26</t>
  </si>
  <si>
    <t>Red Raiders</t>
  </si>
  <si>
    <t>North/South</t>
  </si>
  <si>
    <t>3 + 1</t>
  </si>
  <si>
    <t>Jimmy Pina</t>
  </si>
  <si>
    <t>John Wade</t>
  </si>
  <si>
    <t>Ann Marie Wagnor-White</t>
  </si>
  <si>
    <t>Melchora Lee</t>
  </si>
  <si>
    <t>Luci Ryan</t>
  </si>
  <si>
    <t>Donald Modisette</t>
  </si>
  <si>
    <t>Margie Graham</t>
  </si>
  <si>
    <t>Wilbur Wright</t>
  </si>
  <si>
    <t>Alex Bonura</t>
  </si>
  <si>
    <t>Troy Graham</t>
  </si>
  <si>
    <t>Lavon Hunter</t>
  </si>
  <si>
    <t>Walter Holder</t>
  </si>
  <si>
    <t>Handicap Classic</t>
  </si>
  <si>
    <t>Doubles</t>
  </si>
  <si>
    <t>Singles Event</t>
  </si>
  <si>
    <t>Singles</t>
  </si>
  <si>
    <t>Doubles Event</t>
  </si>
  <si>
    <t>All-Events</t>
  </si>
  <si>
    <t>Team Event</t>
  </si>
  <si>
    <t>Hoffman</t>
  </si>
  <si>
    <t>Not Applicable</t>
  </si>
  <si>
    <t>1:6</t>
  </si>
  <si>
    <t>Masters</t>
  </si>
  <si>
    <t>HC Classic</t>
  </si>
  <si>
    <t>Doubles Lane Assignment</t>
  </si>
  <si>
    <t>Singles Lane Assignment</t>
  </si>
  <si>
    <t>Lane 27</t>
  </si>
  <si>
    <t>Lane 28</t>
  </si>
  <si>
    <t>Lane 29</t>
  </si>
  <si>
    <t>Lane 30</t>
  </si>
  <si>
    <t>Frank Roop, Jr.</t>
  </si>
  <si>
    <t>Lubbock, TX (May 2019)</t>
  </si>
  <si>
    <t>ROSTER</t>
  </si>
  <si>
    <t>TOTAL:</t>
  </si>
  <si>
    <t>USBC ID</t>
  </si>
  <si>
    <t>RE-RATE?</t>
  </si>
  <si>
    <t>AVG</t>
  </si>
  <si>
    <t>CITY</t>
  </si>
  <si>
    <t>STATE</t>
  </si>
  <si>
    <t>9350-3296</t>
  </si>
  <si>
    <t>2017-2018</t>
  </si>
  <si>
    <t>2018-2019</t>
  </si>
  <si>
    <t>YES +4</t>
  </si>
  <si>
    <t>HCDP</t>
  </si>
  <si>
    <t>T/D/S</t>
  </si>
  <si>
    <t>Seniors</t>
  </si>
  <si>
    <t>Classic</t>
  </si>
  <si>
    <t>TOTAL</t>
  </si>
  <si>
    <t>N/A</t>
  </si>
  <si>
    <t>Bryan</t>
  </si>
  <si>
    <t>TX</t>
  </si>
  <si>
    <t>2226-10460</t>
  </si>
  <si>
    <t>NO</t>
  </si>
  <si>
    <t>Austin</t>
  </si>
  <si>
    <t>4314-17460</t>
  </si>
  <si>
    <t>8738-12045</t>
  </si>
  <si>
    <t>4869-13146</t>
  </si>
  <si>
    <t>2262-50013</t>
  </si>
  <si>
    <t>Houston</t>
  </si>
  <si>
    <t>8399-9614</t>
  </si>
  <si>
    <t>Big Spring</t>
  </si>
  <si>
    <t>2306-433</t>
  </si>
  <si>
    <t>Waco</t>
  </si>
  <si>
    <t>2262-32529</t>
  </si>
  <si>
    <t>4951-1532</t>
  </si>
  <si>
    <t>YES +5</t>
  </si>
  <si>
    <t>Hewitt</t>
  </si>
  <si>
    <t>9350-4191</t>
  </si>
  <si>
    <t>2354-17970</t>
  </si>
  <si>
    <t>8595-1606</t>
  </si>
  <si>
    <t>Jefferson City</t>
  </si>
  <si>
    <t>MO</t>
  </si>
  <si>
    <t>2262-4396</t>
  </si>
  <si>
    <t>17-78717</t>
  </si>
  <si>
    <t>Denver City</t>
  </si>
  <si>
    <t>2243-32754</t>
  </si>
  <si>
    <t>Dallas</t>
  </si>
  <si>
    <t>8845-20360</t>
  </si>
  <si>
    <t>Springfield</t>
  </si>
  <si>
    <t>8845-23561</t>
  </si>
  <si>
    <t>8163-26724</t>
  </si>
  <si>
    <t>Oklahoma City</t>
  </si>
  <si>
    <t>OK</t>
  </si>
  <si>
    <t>1369-1458</t>
  </si>
  <si>
    <t>Pevely</t>
  </si>
  <si>
    <t>8839-10992</t>
  </si>
  <si>
    <t>Trussville</t>
  </si>
  <si>
    <t>AL</t>
  </si>
  <si>
    <t>8454-226</t>
  </si>
  <si>
    <t>Talladega</t>
  </si>
  <si>
    <t>125-86</t>
  </si>
  <si>
    <t>YES +2</t>
  </si>
  <si>
    <t>Eastaboga</t>
  </si>
  <si>
    <t>106-917</t>
  </si>
  <si>
    <t>YES +3</t>
  </si>
  <si>
    <t>Mount Olive</t>
  </si>
  <si>
    <t>4893-12007</t>
  </si>
  <si>
    <t>Euless</t>
  </si>
  <si>
    <t>8584-48313</t>
  </si>
  <si>
    <t>Tomball</t>
  </si>
  <si>
    <t>931-30190</t>
  </si>
  <si>
    <t>Bastrop</t>
  </si>
  <si>
    <t>931-30192</t>
  </si>
  <si>
    <t>8163-4852719</t>
  </si>
  <si>
    <t>Ada</t>
  </si>
  <si>
    <t>1956-9671</t>
  </si>
  <si>
    <t>3227-7472</t>
  </si>
  <si>
    <t>Norman</t>
  </si>
  <si>
    <t>1956-7640</t>
  </si>
  <si>
    <t>Tulsa</t>
  </si>
  <si>
    <t>2262-36069</t>
  </si>
  <si>
    <t>YES +1</t>
  </si>
  <si>
    <t>8584-67888</t>
  </si>
  <si>
    <t>Willis</t>
  </si>
  <si>
    <t>2262-7099</t>
  </si>
  <si>
    <t>Sugar Land</t>
  </si>
  <si>
    <t>2262-5992</t>
  </si>
  <si>
    <t>4867-5380</t>
  </si>
  <si>
    <t>4592-4714</t>
  </si>
  <si>
    <t>Del City</t>
  </si>
  <si>
    <t>8163-33082</t>
  </si>
  <si>
    <t>Duncan</t>
  </si>
  <si>
    <t>10-441103</t>
  </si>
  <si>
    <t>1675-39759</t>
  </si>
  <si>
    <t>Azle</t>
  </si>
  <si>
    <t>8624-34378</t>
  </si>
  <si>
    <t>6507-8451</t>
  </si>
  <si>
    <t>Saint Louis</t>
  </si>
  <si>
    <t>8688-48378</t>
  </si>
  <si>
    <t>8688-54728</t>
  </si>
  <si>
    <t>San Antonio</t>
  </si>
  <si>
    <t>2294-12159</t>
  </si>
  <si>
    <t>1560-36315</t>
  </si>
  <si>
    <t>4939-2604</t>
  </si>
  <si>
    <t>18-6268</t>
  </si>
  <si>
    <t>Lubbock</t>
  </si>
  <si>
    <t>8031-61823</t>
  </si>
  <si>
    <t>Crowley</t>
  </si>
  <si>
    <t>9354-16304</t>
  </si>
  <si>
    <t xml:space="preserve">Grand Prairie </t>
  </si>
  <si>
    <t>9354-20522</t>
  </si>
  <si>
    <t>Grand Prairie</t>
  </si>
  <si>
    <t>2262-6345</t>
  </si>
  <si>
    <t>Indianapolis</t>
  </si>
  <si>
    <t>IN</t>
  </si>
  <si>
    <t>16-88652</t>
  </si>
  <si>
    <t>15-182425</t>
  </si>
  <si>
    <t>8399-8996</t>
  </si>
  <si>
    <t>8448-854</t>
  </si>
  <si>
    <t>Daykin</t>
  </si>
  <si>
    <t>NE</t>
  </si>
  <si>
    <t>4869-2066</t>
  </si>
  <si>
    <t>2226-8371</t>
  </si>
  <si>
    <t>8845-16133</t>
  </si>
  <si>
    <t>8584-72877</t>
  </si>
  <si>
    <t>8584-78788</t>
  </si>
  <si>
    <t>Cypress</t>
  </si>
  <si>
    <t>2262-9391</t>
  </si>
  <si>
    <t>Katy</t>
  </si>
  <si>
    <t>2262-358</t>
  </si>
  <si>
    <t>Beaumont</t>
  </si>
  <si>
    <t>348-3866</t>
  </si>
  <si>
    <t>Alexandria</t>
  </si>
  <si>
    <t>VA</t>
  </si>
  <si>
    <t>4904-1087</t>
  </si>
  <si>
    <t>9350-3943</t>
  </si>
  <si>
    <t>Killleen</t>
  </si>
  <si>
    <t>10-1968889</t>
  </si>
  <si>
    <t>Gardendale</t>
  </si>
  <si>
    <t>2271-276</t>
  </si>
  <si>
    <t>8136-1539</t>
  </si>
  <si>
    <t>8399-9381</t>
  </si>
  <si>
    <t>Littlefield</t>
  </si>
  <si>
    <t>2285-11</t>
  </si>
  <si>
    <t>Amarillo</t>
  </si>
  <si>
    <t>8399-9556</t>
  </si>
  <si>
    <t>Andrews</t>
  </si>
  <si>
    <t>2262-36678</t>
  </si>
  <si>
    <t>8399-8997</t>
  </si>
  <si>
    <t>8688-32883</t>
  </si>
  <si>
    <t>8661-8045</t>
  </si>
  <si>
    <t>8661-10206</t>
  </si>
  <si>
    <t>8661-10201</t>
  </si>
  <si>
    <t>8661-10398</t>
  </si>
  <si>
    <t>8399-9560</t>
  </si>
  <si>
    <t>4194-9334</t>
  </si>
  <si>
    <t>Las Vegas</t>
  </si>
  <si>
    <t>NV</t>
  </si>
  <si>
    <t>4904-70</t>
  </si>
  <si>
    <t>2262-2898</t>
  </si>
  <si>
    <t>8399-9389</t>
  </si>
  <si>
    <t>8399-9388</t>
  </si>
  <si>
    <t>8661-10210</t>
  </si>
  <si>
    <t>8399-8998</t>
  </si>
  <si>
    <t>2248-3432</t>
  </si>
  <si>
    <t>Arlington</t>
  </si>
  <si>
    <t>8031-47378</t>
  </si>
  <si>
    <t>2248-30469</t>
  </si>
  <si>
    <t>Fort Worth</t>
  </si>
  <si>
    <t>2248-713</t>
  </si>
  <si>
    <t>SWDBA Team</t>
  </si>
  <si>
    <t>1T</t>
  </si>
  <si>
    <t>1st</t>
  </si>
  <si>
    <t>2nd</t>
  </si>
  <si>
    <t>3rd</t>
  </si>
  <si>
    <t>SCRATCH</t>
  </si>
  <si>
    <t>HDCP * 3</t>
  </si>
  <si>
    <t>Bryon Campbell</t>
  </si>
  <si>
    <t>8399-9673</t>
  </si>
  <si>
    <t>2T</t>
  </si>
  <si>
    <t>3T</t>
  </si>
  <si>
    <t>4T</t>
  </si>
  <si>
    <t>5T</t>
  </si>
  <si>
    <t>SWDBA Team Event Standings</t>
  </si>
  <si>
    <t>:</t>
  </si>
  <si>
    <t>Prize</t>
  </si>
  <si>
    <t>6T</t>
  </si>
  <si>
    <t>Each Bowler</t>
  </si>
  <si>
    <t>7T</t>
  </si>
  <si>
    <t>8T</t>
  </si>
  <si>
    <t>9T</t>
  </si>
  <si>
    <t>SWDBA Doubles</t>
  </si>
  <si>
    <t>10T</t>
  </si>
  <si>
    <t>1D</t>
  </si>
  <si>
    <t>11T</t>
  </si>
  <si>
    <t>12T</t>
  </si>
  <si>
    <t>2D</t>
  </si>
  <si>
    <t>3D</t>
  </si>
  <si>
    <t>13T</t>
  </si>
  <si>
    <t>4D</t>
  </si>
  <si>
    <t>5D</t>
  </si>
  <si>
    <t>14T</t>
  </si>
  <si>
    <t>6D</t>
  </si>
  <si>
    <t>15T</t>
  </si>
  <si>
    <t>7D</t>
  </si>
  <si>
    <t>8D</t>
  </si>
  <si>
    <t>16T</t>
  </si>
  <si>
    <t>9D</t>
  </si>
  <si>
    <t>17T</t>
  </si>
  <si>
    <t>10D</t>
  </si>
  <si>
    <t>11D</t>
  </si>
  <si>
    <t>18T</t>
  </si>
  <si>
    <t>12D</t>
  </si>
  <si>
    <t>13D</t>
  </si>
  <si>
    <t>19T</t>
  </si>
  <si>
    <t>14D</t>
  </si>
  <si>
    <t>20T</t>
  </si>
  <si>
    <t>15D</t>
  </si>
  <si>
    <t>16D</t>
  </si>
  <si>
    <t>21T</t>
  </si>
  <si>
    <t>17D</t>
  </si>
  <si>
    <t>18D</t>
  </si>
  <si>
    <t>22T</t>
  </si>
  <si>
    <t>19D</t>
  </si>
  <si>
    <t>20D</t>
  </si>
  <si>
    <t>23T</t>
  </si>
  <si>
    <t>SWDBA Doubles Event Standings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</si>
  <si>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</si>
  <si>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</si>
  <si>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</si>
  <si>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</si>
  <si>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</si>
  <si>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</si>
  <si>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</si>
  <si>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</si>
  <si>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</si>
  <si>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</si>
  <si>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</si>
  <si>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</si>
  <si>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</si>
  <si>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</si>
  <si>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</si>
  <si>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SWDBA Singles</t>
  </si>
  <si>
    <t>1S</t>
  </si>
  <si>
    <t>36D</t>
  </si>
  <si>
    <t>37D</t>
  </si>
  <si>
    <t>2S</t>
  </si>
  <si>
    <t>38D</t>
  </si>
  <si>
    <t>3S</t>
  </si>
  <si>
    <t>4S</t>
  </si>
  <si>
    <t>39D</t>
  </si>
  <si>
    <t>5S</t>
  </si>
  <si>
    <t>6S</t>
  </si>
  <si>
    <t>40D</t>
  </si>
  <si>
    <t>7S</t>
  </si>
  <si>
    <t>8S</t>
  </si>
  <si>
    <t>41D</t>
  </si>
  <si>
    <t>9S</t>
  </si>
  <si>
    <t>SWDBA Singles Event Standings</t>
  </si>
  <si>
    <t>10S</t>
  </si>
  <si>
    <t>42D</t>
  </si>
  <si>
    <t>11S</t>
  </si>
  <si>
    <t>43D</t>
  </si>
  <si>
    <t>12S</t>
  </si>
  <si>
    <t>13S</t>
  </si>
  <si>
    <t xml:space="preserve"> </t>
  </si>
  <si>
    <t>44D</t>
  </si>
  <si>
    <t>14S</t>
  </si>
  <si>
    <t>TIED</t>
  </si>
  <si>
    <t>15S</t>
  </si>
  <si>
    <t>45D</t>
  </si>
  <si>
    <t>16S</t>
  </si>
  <si>
    <t>46D</t>
  </si>
  <si>
    <t>17S</t>
  </si>
  <si>
    <t>18S</t>
  </si>
  <si>
    <t>19S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</si>
  <si>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</si>
  <si>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</si>
  <si>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</si>
  <si>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</si>
  <si>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</si>
  <si>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</si>
  <si>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</si>
  <si>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</si>
  <si>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</si>
  <si>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</si>
  <si>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</si>
  <si>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</si>
  <si>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</si>
  <si>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</si>
  <si>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</si>
  <si>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</si>
  <si>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</si>
  <si>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</si>
  <si>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</si>
  <si>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</si>
  <si>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SWDBA All-Events</t>
  </si>
  <si>
    <t>1E</t>
  </si>
  <si>
    <t>40S</t>
  </si>
  <si>
    <t>SINGLES</t>
  </si>
  <si>
    <t>DOUBLES</t>
  </si>
  <si>
    <t>TEAM</t>
  </si>
  <si>
    <t>SWDBA All-Events Standings</t>
  </si>
  <si>
    <t>41S</t>
  </si>
  <si>
    <t>42S</t>
  </si>
  <si>
    <t>2E</t>
  </si>
  <si>
    <t>43S</t>
  </si>
  <si>
    <t>3E</t>
  </si>
  <si>
    <t>4E</t>
  </si>
  <si>
    <t>44S</t>
  </si>
  <si>
    <t>5E</t>
  </si>
  <si>
    <t>45S</t>
  </si>
  <si>
    <t>6E</t>
  </si>
  <si>
    <t>46S</t>
  </si>
  <si>
    <t>7E</t>
  </si>
  <si>
    <t>8E</t>
  </si>
  <si>
    <t>47S</t>
  </si>
  <si>
    <t>9E</t>
  </si>
  <si>
    <t>10E</t>
  </si>
  <si>
    <t>48S</t>
  </si>
  <si>
    <t>11E</t>
  </si>
  <si>
    <t>49S</t>
  </si>
  <si>
    <t>12E</t>
  </si>
  <si>
    <t>13E</t>
  </si>
  <si>
    <t>50S</t>
  </si>
  <si>
    <t>14E</t>
  </si>
  <si>
    <t>15E</t>
  </si>
  <si>
    <t>51S</t>
  </si>
  <si>
    <t>16E</t>
  </si>
  <si>
    <t>17E</t>
  </si>
  <si>
    <t>52S</t>
  </si>
  <si>
    <t>18E</t>
  </si>
  <si>
    <t>19E</t>
  </si>
  <si>
    <t>53S</t>
  </si>
  <si>
    <t>20E</t>
  </si>
  <si>
    <t>54S</t>
  </si>
  <si>
    <t>21E</t>
  </si>
  <si>
    <t>22E</t>
  </si>
  <si>
    <t>23E</t>
  </si>
  <si>
    <t>55S</t>
  </si>
  <si>
    <t>24E</t>
  </si>
  <si>
    <t>56S</t>
  </si>
  <si>
    <t>25E</t>
  </si>
  <si>
    <t>26E</t>
  </si>
  <si>
    <t>57S</t>
  </si>
  <si>
    <t>27E</t>
  </si>
  <si>
    <t>28E</t>
  </si>
  <si>
    <t>29E</t>
  </si>
  <si>
    <t>58S</t>
  </si>
  <si>
    <t>30E</t>
  </si>
  <si>
    <t>59S</t>
  </si>
  <si>
    <t>31E</t>
  </si>
  <si>
    <t>60S</t>
  </si>
  <si>
    <t>32E</t>
  </si>
  <si>
    <t>61S</t>
  </si>
  <si>
    <t>33E</t>
  </si>
  <si>
    <t>34E</t>
  </si>
  <si>
    <t>35E</t>
  </si>
  <si>
    <t>62S</t>
  </si>
  <si>
    <t>36E</t>
  </si>
  <si>
    <t>37E</t>
  </si>
  <si>
    <t>SWDBA Hoffman Classic</t>
  </si>
  <si>
    <t>63S</t>
  </si>
  <si>
    <t>38E</t>
  </si>
  <si>
    <t>First Round</t>
  </si>
  <si>
    <t>1H</t>
  </si>
  <si>
    <t>39E</t>
  </si>
  <si>
    <t>64S</t>
  </si>
  <si>
    <t>40E</t>
  </si>
  <si>
    <t>4th</t>
  </si>
  <si>
    <t>5th</t>
  </si>
  <si>
    <t>HDCP * 2</t>
  </si>
  <si>
    <t>41E</t>
  </si>
  <si>
    <t>65S</t>
  </si>
  <si>
    <t>42E</t>
  </si>
  <si>
    <t>43E</t>
  </si>
  <si>
    <t>44E</t>
  </si>
  <si>
    <t>66S</t>
  </si>
  <si>
    <t>45E</t>
  </si>
  <si>
    <t>46E</t>
  </si>
  <si>
    <t>67S</t>
  </si>
  <si>
    <t>47E</t>
  </si>
  <si>
    <t>2H</t>
  </si>
  <si>
    <t>48E</t>
  </si>
  <si>
    <t>68S</t>
  </si>
  <si>
    <t>49E</t>
  </si>
  <si>
    <t>3H</t>
  </si>
  <si>
    <t>50E</t>
  </si>
  <si>
    <t>69S</t>
  </si>
  <si>
    <t>51E</t>
  </si>
  <si>
    <t>4H</t>
  </si>
  <si>
    <t>52E</t>
  </si>
  <si>
    <t>70S</t>
  </si>
  <si>
    <t>5H</t>
  </si>
  <si>
    <t>53E</t>
  </si>
  <si>
    <t>54E</t>
  </si>
  <si>
    <t>71S</t>
  </si>
  <si>
    <t>6H</t>
  </si>
  <si>
    <t>55E</t>
  </si>
  <si>
    <t>56E</t>
  </si>
  <si>
    <t>72S</t>
  </si>
  <si>
    <t>57E</t>
  </si>
  <si>
    <t>7H</t>
  </si>
  <si>
    <t>58E</t>
  </si>
  <si>
    <t>73S</t>
  </si>
  <si>
    <t>59E</t>
  </si>
  <si>
    <t>60E</t>
  </si>
  <si>
    <t>8H</t>
  </si>
  <si>
    <t>74S</t>
  </si>
  <si>
    <t>61E</t>
  </si>
  <si>
    <t>62E</t>
  </si>
  <si>
    <t>75S</t>
  </si>
  <si>
    <t>63E</t>
  </si>
  <si>
    <t>9H</t>
  </si>
  <si>
    <t>64E</t>
  </si>
  <si>
    <t>76S</t>
  </si>
  <si>
    <t>65E</t>
  </si>
  <si>
    <t>10H</t>
  </si>
  <si>
    <t>66E</t>
  </si>
  <si>
    <t>77S</t>
  </si>
  <si>
    <t>67E</t>
  </si>
  <si>
    <t>11H</t>
  </si>
  <si>
    <t>68E</t>
  </si>
  <si>
    <t>78S</t>
  </si>
  <si>
    <t>69E</t>
  </si>
  <si>
    <t>12H</t>
  </si>
  <si>
    <t>79S</t>
  </si>
  <si>
    <t>70E</t>
  </si>
  <si>
    <t>13H</t>
  </si>
  <si>
    <t>71E</t>
  </si>
  <si>
    <t>80S</t>
  </si>
  <si>
    <t>72E</t>
  </si>
  <si>
    <t>73E</t>
  </si>
  <si>
    <t>14H</t>
  </si>
  <si>
    <t>81S</t>
  </si>
  <si>
    <t>74E</t>
  </si>
  <si>
    <t>75E</t>
  </si>
  <si>
    <t>82S</t>
  </si>
  <si>
    <t>15H</t>
  </si>
  <si>
    <t>76E</t>
  </si>
  <si>
    <t>77E</t>
  </si>
  <si>
    <t>16H</t>
  </si>
  <si>
    <t>83S</t>
  </si>
  <si>
    <t>78E</t>
  </si>
  <si>
    <t>79E</t>
  </si>
  <si>
    <t>80E</t>
  </si>
  <si>
    <t>84S</t>
  </si>
  <si>
    <t>81E</t>
  </si>
  <si>
    <t>17H</t>
  </si>
  <si>
    <t>82E</t>
  </si>
  <si>
    <t>85S</t>
  </si>
  <si>
    <t>83E</t>
  </si>
  <si>
    <t>18H</t>
  </si>
  <si>
    <t>84E</t>
  </si>
  <si>
    <t>86S</t>
  </si>
  <si>
    <t>85E</t>
  </si>
  <si>
    <t>19H</t>
  </si>
  <si>
    <t>87S</t>
  </si>
  <si>
    <t>86E</t>
  </si>
  <si>
    <t>87E</t>
  </si>
  <si>
    <t>20H</t>
  </si>
  <si>
    <t>88S</t>
  </si>
  <si>
    <t>88E</t>
  </si>
  <si>
    <t>89E</t>
  </si>
  <si>
    <t>89S</t>
  </si>
  <si>
    <t>90E</t>
  </si>
  <si>
    <t>21H</t>
  </si>
  <si>
    <t>91E</t>
  </si>
  <si>
    <t>90S</t>
  </si>
  <si>
    <t>92E</t>
  </si>
  <si>
    <t>22H</t>
  </si>
  <si>
    <t>91S</t>
  </si>
  <si>
    <t>23H</t>
  </si>
  <si>
    <t>92S</t>
  </si>
  <si>
    <t>24H</t>
  </si>
  <si>
    <t>25H</t>
  </si>
  <si>
    <t>26H</t>
  </si>
  <si>
    <t>27H</t>
  </si>
  <si>
    <t>28H</t>
  </si>
  <si>
    <t>29H</t>
  </si>
  <si>
    <t>30H</t>
  </si>
  <si>
    <t>31H</t>
  </si>
  <si>
    <t>32H</t>
  </si>
  <si>
    <t>33H</t>
  </si>
  <si>
    <t>34H</t>
  </si>
  <si>
    <t>35H</t>
  </si>
  <si>
    <t>36H</t>
  </si>
  <si>
    <t>SWDBA Hoffman Standings</t>
  </si>
  <si>
    <t>37H</t>
  </si>
  <si>
    <t>38H</t>
  </si>
  <si>
    <t>39H</t>
  </si>
  <si>
    <t>40H</t>
  </si>
  <si>
    <t>Hoffman Bracket</t>
  </si>
  <si>
    <t>41H</t>
  </si>
  <si>
    <t>Championship</t>
  </si>
  <si>
    <t>42H</t>
  </si>
  <si>
    <t>winner</t>
  </si>
  <si>
    <t>43H</t>
  </si>
  <si>
    <t>44H</t>
  </si>
  <si>
    <t>45H</t>
  </si>
  <si>
    <t>46H</t>
  </si>
  <si>
    <t>SWDBA HC Classic</t>
  </si>
  <si>
    <t>1C</t>
  </si>
  <si>
    <t>47H</t>
  </si>
  <si>
    <t>2C</t>
  </si>
  <si>
    <t>3C</t>
  </si>
  <si>
    <t>48H</t>
  </si>
  <si>
    <t>4C</t>
  </si>
  <si>
    <t>49H</t>
  </si>
  <si>
    <t>5C</t>
  </si>
  <si>
    <t>6C</t>
  </si>
  <si>
    <t>50H</t>
  </si>
  <si>
    <t>7C</t>
  </si>
  <si>
    <t>51H</t>
  </si>
  <si>
    <t>52H</t>
  </si>
  <si>
    <t>8C</t>
  </si>
  <si>
    <t>9C</t>
  </si>
  <si>
    <t>53H</t>
  </si>
  <si>
    <t>10C</t>
  </si>
  <si>
    <t>54H</t>
  </si>
  <si>
    <t>11C</t>
  </si>
  <si>
    <t>55H</t>
  </si>
  <si>
    <t>12C</t>
  </si>
  <si>
    <t>13C</t>
  </si>
  <si>
    <t>56H</t>
  </si>
  <si>
    <t>14C</t>
  </si>
  <si>
    <t>57H</t>
  </si>
  <si>
    <t>15C</t>
  </si>
  <si>
    <t>16C</t>
  </si>
  <si>
    <t>58H</t>
  </si>
  <si>
    <t>17C</t>
  </si>
  <si>
    <t>59H</t>
  </si>
  <si>
    <t>18C</t>
  </si>
  <si>
    <t>19C</t>
  </si>
  <si>
    <t>60H</t>
  </si>
  <si>
    <t>20C</t>
  </si>
  <si>
    <t>61H</t>
  </si>
  <si>
    <t>21C</t>
  </si>
  <si>
    <t>62H</t>
  </si>
  <si>
    <t>22C</t>
  </si>
  <si>
    <t>63H</t>
  </si>
  <si>
    <t>23C</t>
  </si>
  <si>
    <t>24C</t>
  </si>
  <si>
    <t>64H</t>
  </si>
  <si>
    <t>65H</t>
  </si>
  <si>
    <t>25C</t>
  </si>
  <si>
    <t>66H</t>
  </si>
  <si>
    <t>26C</t>
  </si>
  <si>
    <t>27C</t>
  </si>
  <si>
    <t>67H</t>
  </si>
  <si>
    <t>28C</t>
  </si>
  <si>
    <t>29C</t>
  </si>
  <si>
    <t>68H</t>
  </si>
  <si>
    <t>30C</t>
  </si>
  <si>
    <t>69H</t>
  </si>
  <si>
    <t>31C</t>
  </si>
  <si>
    <t>70H</t>
  </si>
  <si>
    <t>32C</t>
  </si>
  <si>
    <t>33C</t>
  </si>
  <si>
    <t>71H</t>
  </si>
  <si>
    <t>34C</t>
  </si>
  <si>
    <t>72H</t>
  </si>
  <si>
    <t>35C</t>
  </si>
  <si>
    <t>SWDBA HC Classic Standings</t>
  </si>
  <si>
    <t>36C</t>
  </si>
  <si>
    <t>73H</t>
  </si>
  <si>
    <t>37C</t>
  </si>
  <si>
    <t>38C</t>
  </si>
  <si>
    <t>74H</t>
  </si>
  <si>
    <t>39C</t>
  </si>
  <si>
    <t>75H</t>
  </si>
  <si>
    <t>40C</t>
  </si>
  <si>
    <t>41C</t>
  </si>
  <si>
    <t>76H</t>
  </si>
  <si>
    <t>42C</t>
  </si>
  <si>
    <t>77H</t>
  </si>
  <si>
    <t>43C</t>
  </si>
  <si>
    <t>44C</t>
  </si>
  <si>
    <t>78H</t>
  </si>
  <si>
    <t>45C</t>
  </si>
  <si>
    <t>46C</t>
  </si>
  <si>
    <t>79H</t>
  </si>
  <si>
    <t>47C</t>
  </si>
  <si>
    <t>48C</t>
  </si>
  <si>
    <t>80H</t>
  </si>
  <si>
    <t>49C</t>
  </si>
  <si>
    <t>81H</t>
  </si>
  <si>
    <t>50C</t>
  </si>
  <si>
    <t>51C</t>
  </si>
  <si>
    <t>82H</t>
  </si>
  <si>
    <t>52C</t>
  </si>
  <si>
    <t>83H</t>
  </si>
  <si>
    <t>53C</t>
  </si>
  <si>
    <t>84H</t>
  </si>
  <si>
    <t>54C</t>
  </si>
  <si>
    <t>85H</t>
  </si>
  <si>
    <t>55C</t>
  </si>
  <si>
    <t>56C</t>
  </si>
  <si>
    <t>86H</t>
  </si>
  <si>
    <t>57C</t>
  </si>
  <si>
    <t>87H</t>
  </si>
  <si>
    <t>58C</t>
  </si>
  <si>
    <t>88H</t>
  </si>
  <si>
    <t>59C</t>
  </si>
  <si>
    <t>60C</t>
  </si>
  <si>
    <t>89H</t>
  </si>
  <si>
    <t>61C</t>
  </si>
  <si>
    <t>90H</t>
  </si>
  <si>
    <t>62C</t>
  </si>
  <si>
    <t>63C</t>
  </si>
  <si>
    <t>91H</t>
  </si>
  <si>
    <t>64C</t>
  </si>
  <si>
    <t>65C</t>
  </si>
  <si>
    <t>92H</t>
  </si>
  <si>
    <t>66C</t>
  </si>
  <si>
    <t>HC Classic Bracket</t>
  </si>
  <si>
    <t>67C</t>
  </si>
  <si>
    <t>68C</t>
  </si>
  <si>
    <t>69C</t>
  </si>
  <si>
    <t>70C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</si>
  <si>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</si>
  <si>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</si>
  <si>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</si>
  <si>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</si>
  <si>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</si>
  <si>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</si>
  <si>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</si>
  <si>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</si>
  <si>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</si>
  <si>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80C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</si>
  <si>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</si>
  <si>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</si>
  <si>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</si>
  <si>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</si>
  <si>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</si>
  <si>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</si>
  <si>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</si>
  <si>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</si>
  <si>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</si>
  <si>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90C</t>
  </si>
  <si>
    <t>91C</t>
  </si>
  <si>
    <t>SWDBA Masters</t>
  </si>
  <si>
    <t>1M</t>
  </si>
  <si>
    <t>92C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</si>
  <si>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</si>
  <si>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</si>
  <si>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</si>
  <si>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</si>
  <si>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</si>
  <si>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</si>
  <si>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</si>
  <si>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</si>
  <si>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</si>
  <si>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</si>
  <si>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</si>
  <si>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</si>
  <si>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</si>
  <si>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</si>
  <si>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</si>
  <si>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</si>
  <si>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SWDBA Masters Standings</t>
  </si>
  <si>
    <t>18M</t>
  </si>
  <si>
    <t>19M</t>
  </si>
  <si>
    <t>20M</t>
  </si>
  <si>
    <t>21M</t>
  </si>
  <si>
    <t>Masters Bracket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</si>
  <si>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</si>
  <si>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</si>
  <si>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</si>
  <si>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</si>
  <si>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</si>
  <si>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</si>
  <si>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</si>
  <si>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</si>
  <si>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</si>
  <si>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</si>
  <si>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</si>
  <si>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</si>
  <si>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</si>
  <si>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</si>
  <si>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</si>
  <si>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</si>
  <si>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</si>
  <si>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</si>
  <si>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</si>
  <si>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</si>
  <si>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</si>
  <si>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</si>
  <si>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</si>
  <si>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</si>
  <si>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</si>
  <si>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</si>
  <si>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</si>
  <si>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</si>
  <si>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</si>
  <si>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</si>
  <si>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</si>
  <si>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</si>
  <si>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</si>
  <si>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</si>
  <si>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</si>
  <si>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</si>
  <si>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</si>
  <si>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</si>
  <si>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</si>
  <si>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</si>
  <si>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</si>
  <si>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</si>
  <si>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</si>
  <si>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</si>
  <si>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</si>
  <si>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</si>
  <si>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</si>
  <si>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</si>
  <si>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</si>
  <si>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</si>
  <si>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</si>
  <si>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</si>
  <si>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</si>
  <si>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</si>
  <si>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</si>
  <si>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</si>
  <si>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</si>
  <si>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</si>
  <si>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</si>
  <si>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</si>
  <si>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</si>
  <si>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</si>
  <si>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</si>
  <si>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</si>
  <si>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</si>
  <si>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</si>
  <si>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</si>
  <si>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</si>
  <si>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</si>
  <si>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</si>
  <si>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</si>
  <si>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Replaced</t>
  </si>
  <si>
    <t>Team</t>
  </si>
  <si>
    <t>CHK #</t>
  </si>
  <si>
    <t>Saturday</t>
  </si>
  <si>
    <t>SWDBA Prizes Paid-Out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</si>
</sst>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1">
    <font>
      <sz val="12"/>
      <color rgb="FF000000"/>
      <name val="Calibri"/>
    </font>
    <font>
      <sz val="26"/>
      <color rgb="FF000000"/>
      <name val="Calibri"/>
      <family val="2"/>
    </font>
    <font>
      <sz val="36"/>
      <color rgb="FF00000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0070C0"/>
      <name val="Calibri"/>
      <family val="2"/>
    </font>
    <font>
      <b/>
      <sz val="26"/>
      <color rgb="FFFF0000"/>
      <name val="Calibri"/>
      <family val="2"/>
    </font>
    <font>
      <b/>
      <sz val="18"/>
      <color rgb="FFFF0000"/>
      <name val="Calibri"/>
      <family val="2"/>
    </font>
    <font>
      <sz val="12"/>
      <name val="Calibri"/>
      <family val="2"/>
    </font>
    <font>
      <b/>
      <sz val="22"/>
      <color rgb="FF000000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26"/>
      <color rgb="FF000000"/>
      <name val="Calibri"/>
      <family val="2"/>
    </font>
    <font>
      <sz val="28"/>
      <color rgb="FF000000"/>
      <name val="Calibri"/>
      <family val="2"/>
    </font>
    <font>
      <sz val="24"/>
      <color rgb="FF000000"/>
      <name val="Calibri"/>
      <family val="2"/>
    </font>
    <font>
      <sz val="20"/>
      <color rgb="FF000000"/>
      <name val="Calibri"/>
      <family val="2"/>
    </font>
    <font>
      <sz val="22"/>
      <color rgb="FF000000"/>
      <name val="Calibri"/>
      <family val="2"/>
    </font>
    <font>
      <b/>
      <sz val="36"/>
      <color rgb="FFFF0000"/>
      <name val="Calibri"/>
      <family val="2"/>
    </font>
    <font>
      <b/>
      <sz val="28"/>
      <color rgb="FFFF0000"/>
      <name val="Calibri"/>
      <family val="2"/>
    </font>
    <font>
      <b/>
      <sz val="24"/>
      <color rgb="FF000000"/>
      <name val="Calibri"/>
      <family val="2"/>
    </font>
    <font>
      <b/>
      <sz val="22"/>
      <color rgb="FFFF0000"/>
      <name val="Calibri"/>
      <family val="2"/>
    </font>
    <font>
      <b/>
      <sz val="16"/>
      <color rgb="FF000000"/>
      <name val="Calibri"/>
      <family val="2"/>
    </font>
    <font>
      <b/>
      <sz val="36"/>
      <color rgb="FF000000"/>
      <name val="Calibri"/>
      <family val="2"/>
    </font>
    <font>
      <b/>
      <sz val="16"/>
      <color rgb="FF0070C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6"/>
      <color rgb="FF000000"/>
      <name val="Calibri"/>
      <family val="2"/>
    </font>
    <font>
      <sz val="2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28"/>
      <color rgb="FF000000"/>
      <name val="Calibri"/>
      <family val="2"/>
    </font>
    <font>
      <b/>
      <sz val="2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_x0000_"/>
    </font>
    <font>
      <b/>
      <sz val="14"/>
      <color theme="1"/>
      <name val="Calibri (Body)_x0000_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F4B083"/>
        <bgColor rgb="FFF4B083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00B050"/>
        <bgColor rgb="FFFF99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FFFF"/>
      </patternFill>
    </fill>
    <fill>
      <patternFill patternType="solid">
        <fgColor rgb="FFFF0000"/>
        <bgColor rgb="FF00B05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rgb="FF00B050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7" tint="0.79998168889431442"/>
        <bgColor rgb="FFD9E2F3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10" fontId="0" fillId="0" borderId="0" xfId="0" applyNumberFormat="1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0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0" fillId="0" borderId="7" xfId="0" applyFont="1" applyBorder="1"/>
    <xf numFmtId="0" fontId="10" fillId="6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13" fillId="0" borderId="1" xfId="0" applyFont="1" applyBorder="1"/>
    <xf numFmtId="0" fontId="5" fillId="7" borderId="2" xfId="0" applyFont="1" applyFill="1" applyBorder="1" applyAlignment="1">
      <alignment horizontal="center"/>
    </xf>
    <xf numFmtId="9" fontId="14" fillId="0" borderId="3" xfId="0" applyNumberFormat="1" applyFont="1" applyBorder="1"/>
    <xf numFmtId="0" fontId="5" fillId="7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14" fillId="0" borderId="7" xfId="0" applyFont="1" applyBorder="1"/>
    <xf numFmtId="0" fontId="5" fillId="4" borderId="2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6" fontId="16" fillId="0" borderId="9" xfId="0" applyNumberFormat="1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0" fillId="0" borderId="0" xfId="0" applyFont="1"/>
    <xf numFmtId="0" fontId="0" fillId="0" borderId="11" xfId="0" applyFont="1" applyBorder="1"/>
    <xf numFmtId="164" fontId="17" fillId="0" borderId="0" xfId="0" applyNumberFormat="1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9" fontId="14" fillId="0" borderId="12" xfId="0" applyNumberFormat="1" applyFont="1" applyBorder="1"/>
    <xf numFmtId="0" fontId="0" fillId="0" borderId="13" xfId="0" applyFont="1" applyBorder="1" applyAlignment="1">
      <alignment horizontal="center"/>
    </xf>
    <xf numFmtId="0" fontId="14" fillId="0" borderId="14" xfId="0" applyFont="1" applyBorder="1"/>
    <xf numFmtId="0" fontId="13" fillId="0" borderId="12" xfId="0" applyFont="1" applyBorder="1"/>
    <xf numFmtId="0" fontId="15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6" fontId="16" fillId="0" borderId="15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0" fontId="0" fillId="0" borderId="14" xfId="0" applyFont="1" applyBorder="1"/>
    <xf numFmtId="164" fontId="17" fillId="0" borderId="13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8" borderId="17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9" fontId="6" fillId="0" borderId="20" xfId="0" applyNumberFormat="1" applyFont="1" applyBorder="1" applyAlignment="1">
      <alignment horizontal="center"/>
    </xf>
    <xf numFmtId="6" fontId="12" fillId="8" borderId="21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6" fontId="0" fillId="0" borderId="0" xfId="0" applyNumberFormat="1" applyFont="1"/>
    <xf numFmtId="0" fontId="5" fillId="0" borderId="9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6" fontId="4" fillId="0" borderId="26" xfId="0" applyNumberFormat="1" applyFont="1" applyBorder="1" applyAlignment="1">
      <alignment horizontal="center"/>
    </xf>
    <xf numFmtId="6" fontId="4" fillId="0" borderId="27" xfId="0" applyNumberFormat="1" applyFont="1" applyBorder="1" applyAlignment="1">
      <alignment horizontal="center"/>
    </xf>
    <xf numFmtId="0" fontId="0" fillId="11" borderId="28" xfId="0" applyFont="1" applyFill="1" applyBorder="1"/>
    <xf numFmtId="6" fontId="4" fillId="0" borderId="29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6" fontId="4" fillId="10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6" fontId="4" fillId="0" borderId="34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6" fontId="4" fillId="0" borderId="35" xfId="0" applyNumberFormat="1" applyFont="1" applyBorder="1" applyAlignment="1">
      <alignment horizontal="center"/>
    </xf>
    <xf numFmtId="0" fontId="5" fillId="10" borderId="36" xfId="0" applyFont="1" applyFill="1" applyBorder="1" applyAlignment="1">
      <alignment horizontal="center"/>
    </xf>
    <xf numFmtId="6" fontId="4" fillId="0" borderId="37" xfId="0" applyNumberFormat="1" applyFont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6" fontId="4" fillId="10" borderId="4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6" fontId="4" fillId="0" borderId="4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6" fontId="4" fillId="0" borderId="42" xfId="0" applyNumberFormat="1" applyFont="1" applyBorder="1" applyAlignment="1">
      <alignment horizontal="center"/>
    </xf>
    <xf numFmtId="6" fontId="4" fillId="0" borderId="43" xfId="0" applyNumberFormat="1" applyFont="1" applyBorder="1" applyAlignment="1">
      <alignment horizontal="center"/>
    </xf>
    <xf numFmtId="6" fontId="4" fillId="10" borderId="1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6" fontId="4" fillId="10" borderId="6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9" borderId="16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0" borderId="18" xfId="0" applyFont="1" applyBorder="1"/>
    <xf numFmtId="0" fontId="24" fillId="0" borderId="48" xfId="0" applyFont="1" applyBorder="1" applyAlignment="1">
      <alignment horizontal="center" vertical="center"/>
    </xf>
    <xf numFmtId="0" fontId="4" fillId="0" borderId="2" xfId="0" applyFont="1" applyBorder="1"/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10" borderId="34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0" borderId="49" xfId="0" applyFont="1" applyBorder="1"/>
    <xf numFmtId="0" fontId="24" fillId="0" borderId="50" xfId="0" applyFont="1" applyBorder="1" applyAlignment="1">
      <alignment horizontal="center" vertical="center"/>
    </xf>
    <xf numFmtId="0" fontId="4" fillId="0" borderId="4" xfId="0" applyFont="1" applyBorder="1"/>
    <xf numFmtId="0" fontId="5" fillId="3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6" fontId="4" fillId="0" borderId="27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10" borderId="41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0" borderId="16" xfId="0" applyFont="1" applyBorder="1"/>
    <xf numFmtId="0" fontId="24" fillId="0" borderId="5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7" xfId="0" applyFont="1" applyBorder="1"/>
    <xf numFmtId="0" fontId="15" fillId="0" borderId="0" xfId="0" applyFont="1"/>
    <xf numFmtId="6" fontId="15" fillId="0" borderId="0" xfId="0" applyNumberFormat="1" applyFont="1"/>
    <xf numFmtId="0" fontId="0" fillId="0" borderId="0" xfId="0" applyFont="1" applyAlignment="1">
      <alignment vertical="center"/>
    </xf>
    <xf numFmtId="0" fontId="4" fillId="0" borderId="49" xfId="0" applyFont="1" applyBorder="1" applyAlignment="1"/>
    <xf numFmtId="0" fontId="13" fillId="0" borderId="0" xfId="0" applyFont="1" applyAlignment="1">
      <alignment horizontal="left"/>
    </xf>
    <xf numFmtId="6" fontId="12" fillId="8" borderId="8" xfId="0" applyNumberFormat="1" applyFont="1" applyFill="1" applyBorder="1" applyAlignment="1">
      <alignment vertical="center"/>
    </xf>
    <xf numFmtId="0" fontId="4" fillId="0" borderId="16" xfId="0" applyFont="1" applyBorder="1" applyAlignment="1"/>
    <xf numFmtId="0" fontId="22" fillId="0" borderId="0" xfId="0" applyFont="1" applyAlignment="1">
      <alignment horizontal="center"/>
    </xf>
    <xf numFmtId="0" fontId="25" fillId="0" borderId="0" xfId="0" applyFont="1"/>
    <xf numFmtId="0" fontId="22" fillId="0" borderId="0" xfId="0" applyFont="1"/>
    <xf numFmtId="0" fontId="2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42" fontId="26" fillId="0" borderId="0" xfId="0" applyNumberFormat="1" applyFont="1"/>
    <xf numFmtId="6" fontId="26" fillId="0" borderId="0" xfId="0" applyNumberFormat="1" applyFont="1"/>
    <xf numFmtId="0" fontId="26" fillId="0" borderId="13" xfId="0" applyFont="1" applyBorder="1" applyAlignment="1">
      <alignment horizontal="center" vertical="center"/>
    </xf>
    <xf numFmtId="42" fontId="26" fillId="0" borderId="13" xfId="0" applyNumberFormat="1" applyFont="1" applyBorder="1"/>
    <xf numFmtId="6" fontId="26" fillId="0" borderId="13" xfId="0" applyNumberFormat="1" applyFont="1" applyBorder="1"/>
    <xf numFmtId="42" fontId="0" fillId="0" borderId="0" xfId="0" applyNumberFormat="1" applyFont="1"/>
    <xf numFmtId="0" fontId="5" fillId="0" borderId="5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10" borderId="22" xfId="0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10" borderId="36" xfId="0" applyFont="1" applyFill="1" applyBorder="1" applyAlignment="1">
      <alignment horizontal="center" vertical="center"/>
    </xf>
    <xf numFmtId="0" fontId="4" fillId="10" borderId="5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2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/>
    <xf numFmtId="0" fontId="24" fillId="0" borderId="50" xfId="0" applyFont="1" applyBorder="1" applyAlignment="1">
      <alignment horizontal="center" vertical="center"/>
    </xf>
    <xf numFmtId="0" fontId="4" fillId="0" borderId="4" xfId="0" applyFont="1" applyBorder="1" applyAlignment="1"/>
    <xf numFmtId="0" fontId="21" fillId="8" borderId="17" xfId="0" applyFont="1" applyFill="1" applyBorder="1" applyAlignment="1">
      <alignment horizontal="center"/>
    </xf>
    <xf numFmtId="6" fontId="12" fillId="8" borderId="8" xfId="0" applyNumberFormat="1" applyFont="1" applyFill="1" applyBorder="1" applyAlignment="1"/>
    <xf numFmtId="42" fontId="22" fillId="8" borderId="21" xfId="0" applyNumberFormat="1" applyFont="1" applyFill="1" applyBorder="1" applyAlignment="1"/>
    <xf numFmtId="0" fontId="5" fillId="0" borderId="1" xfId="0" applyFont="1" applyBorder="1" applyAlignment="1"/>
    <xf numFmtId="9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 vertical="center"/>
    </xf>
    <xf numFmtId="0" fontId="5" fillId="0" borderId="59" xfId="0" applyFont="1" applyBorder="1"/>
    <xf numFmtId="0" fontId="13" fillId="0" borderId="0" xfId="0" applyFont="1"/>
    <xf numFmtId="165" fontId="0" fillId="0" borderId="0" xfId="0" applyNumberFormat="1" applyFont="1"/>
    <xf numFmtId="42" fontId="26" fillId="0" borderId="0" xfId="0" applyNumberFormat="1" applyFont="1" applyAlignment="1"/>
    <xf numFmtId="0" fontId="26" fillId="0" borderId="0" xfId="0" applyFont="1" applyAlignment="1">
      <alignment vertical="center"/>
    </xf>
    <xf numFmtId="0" fontId="0" fillId="0" borderId="60" xfId="0" applyFont="1" applyBorder="1"/>
    <xf numFmtId="0" fontId="26" fillId="0" borderId="6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42" fontId="26" fillId="0" borderId="60" xfId="0" applyNumberFormat="1" applyFont="1" applyBorder="1"/>
    <xf numFmtId="0" fontId="26" fillId="0" borderId="60" xfId="0" applyFont="1" applyBorder="1" applyAlignment="1">
      <alignment vertical="center"/>
    </xf>
    <xf numFmtId="0" fontId="5" fillId="0" borderId="59" xfId="0" applyFont="1" applyBorder="1" applyAlignment="1"/>
    <xf numFmtId="0" fontId="4" fillId="10" borderId="41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0" fillId="12" borderId="28" xfId="0" applyFont="1" applyFill="1" applyBorder="1"/>
    <xf numFmtId="0" fontId="5" fillId="12" borderId="28" xfId="0" applyFont="1" applyFill="1" applyBorder="1" applyAlignment="1">
      <alignment horizontal="center"/>
    </xf>
    <xf numFmtId="0" fontId="27" fillId="12" borderId="28" xfId="0" applyFont="1" applyFill="1" applyBorder="1"/>
    <xf numFmtId="1" fontId="18" fillId="0" borderId="0" xfId="0" applyNumberFormat="1" applyFont="1" applyAlignment="1">
      <alignment horizontal="center"/>
    </xf>
    <xf numFmtId="1" fontId="0" fillId="0" borderId="0" xfId="0" applyNumberFormat="1" applyFont="1"/>
    <xf numFmtId="0" fontId="20" fillId="0" borderId="0" xfId="0" applyFont="1"/>
    <xf numFmtId="1" fontId="6" fillId="0" borderId="5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24" fillId="0" borderId="63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4" fillId="10" borderId="55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28" fillId="13" borderId="6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0" xfId="0" applyFont="1" applyBorder="1"/>
    <xf numFmtId="0" fontId="5" fillId="0" borderId="26" xfId="0" applyFont="1" applyBorder="1" applyAlignment="1">
      <alignment horizontal="center"/>
    </xf>
    <xf numFmtId="0" fontId="0" fillId="0" borderId="12" xfId="0" applyFont="1" applyBorder="1"/>
    <xf numFmtId="0" fontId="8" fillId="0" borderId="3" xfId="0" applyFont="1" applyBorder="1" applyAlignment="1">
      <alignment horizontal="center" vertical="center"/>
    </xf>
    <xf numFmtId="0" fontId="9" fillId="0" borderId="5" xfId="0" applyFont="1" applyBorder="1"/>
    <xf numFmtId="0" fontId="9" fillId="0" borderId="7" xfId="0" applyFont="1" applyBorder="1"/>
    <xf numFmtId="0" fontId="1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9" fillId="0" borderId="9" xfId="0" applyFont="1" applyBorder="1"/>
    <xf numFmtId="0" fontId="9" fillId="0" borderId="15" xfId="0" applyFont="1" applyBorder="1"/>
    <xf numFmtId="0" fontId="23" fillId="0" borderId="52" xfId="0" applyFont="1" applyBorder="1" applyAlignment="1">
      <alignment horizontal="center"/>
    </xf>
    <xf numFmtId="0" fontId="9" fillId="0" borderId="12" xfId="0" applyFont="1" applyBorder="1"/>
    <xf numFmtId="0" fontId="23" fillId="5" borderId="61" xfId="0" applyFont="1" applyFill="1" applyBorder="1" applyAlignment="1">
      <alignment horizontal="center"/>
    </xf>
    <xf numFmtId="0" fontId="9" fillId="0" borderId="62" xfId="0" applyFont="1" applyBorder="1"/>
    <xf numFmtId="0" fontId="23" fillId="6" borderId="61" xfId="0" applyFont="1" applyFill="1" applyBorder="1" applyAlignment="1">
      <alignment horizontal="center"/>
    </xf>
    <xf numFmtId="0" fontId="23" fillId="11" borderId="61" xfId="0" applyFont="1" applyFill="1" applyBorder="1" applyAlignment="1">
      <alignment horizontal="center" vertical="center"/>
    </xf>
    <xf numFmtId="0" fontId="23" fillId="11" borderId="52" xfId="0" applyFont="1" applyFill="1" applyBorder="1" applyAlignment="1">
      <alignment horizontal="center" vertical="center"/>
    </xf>
    <xf numFmtId="0" fontId="23" fillId="12" borderId="61" xfId="0" applyFont="1" applyFill="1" applyBorder="1" applyAlignment="1">
      <alignment horizontal="center" vertical="center"/>
    </xf>
    <xf numFmtId="0" fontId="28" fillId="13" borderId="67" xfId="0" applyFont="1" applyFill="1" applyBorder="1" applyAlignment="1">
      <alignment horizontal="center"/>
    </xf>
    <xf numFmtId="0" fontId="9" fillId="0" borderId="68" xfId="0" applyFont="1" applyBorder="1"/>
    <xf numFmtId="0" fontId="5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8" fillId="13" borderId="64" xfId="0" applyFont="1" applyFill="1" applyBorder="1" applyAlignment="1">
      <alignment horizontal="center"/>
    </xf>
    <xf numFmtId="0" fontId="9" fillId="0" borderId="65" xfId="0" applyFont="1" applyBorder="1"/>
    <xf numFmtId="0" fontId="9" fillId="0" borderId="13" xfId="0" applyFont="1" applyBorder="1"/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12" borderId="6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0" xfId="0" applyFont="1"/>
    <xf numFmtId="0" fontId="26" fillId="0" borderId="60" xfId="0" applyFont="1" applyBorder="1"/>
    <xf numFmtId="44" fontId="26" fillId="0" borderId="0" xfId="0" applyNumberFormat="1" applyFont="1" applyAlignment="1"/>
    <xf numFmtId="44" fontId="26" fillId="0" borderId="60" xfId="0" applyNumberFormat="1" applyFont="1" applyBorder="1"/>
    <xf numFmtId="0" fontId="26" fillId="0" borderId="64" xfId="0" applyFont="1" applyBorder="1" applyAlignment="1">
      <alignment horizontal="center" vertical="center"/>
    </xf>
    <xf numFmtId="0" fontId="0" fillId="0" borderId="64" xfId="0" applyFont="1" applyBorder="1"/>
    <xf numFmtId="6" fontId="26" fillId="0" borderId="64" xfId="0" applyNumberFormat="1" applyFont="1" applyBorder="1"/>
    <xf numFmtId="0" fontId="0" fillId="0" borderId="69" xfId="0" applyFont="1" applyBorder="1"/>
    <xf numFmtId="0" fontId="26" fillId="0" borderId="69" xfId="0" applyFont="1" applyBorder="1" applyAlignment="1">
      <alignment horizontal="center" vertical="center"/>
    </xf>
    <xf numFmtId="0" fontId="0" fillId="0" borderId="0" xfId="0" applyFont="1" applyBorder="1"/>
    <xf numFmtId="0" fontId="26" fillId="0" borderId="69" xfId="0" applyFont="1" applyBorder="1" applyAlignment="1"/>
    <xf numFmtId="6" fontId="31" fillId="8" borderId="21" xfId="0" applyNumberFormat="1" applyFont="1" applyFill="1" applyBorder="1"/>
    <xf numFmtId="0" fontId="0" fillId="0" borderId="0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10" fontId="0" fillId="0" borderId="64" xfId="0" applyNumberFormat="1" applyFont="1" applyBorder="1"/>
    <xf numFmtId="0" fontId="23" fillId="14" borderId="52" xfId="0" applyFont="1" applyFill="1" applyBorder="1" applyAlignment="1">
      <alignment horizontal="center" vertical="center"/>
    </xf>
    <xf numFmtId="0" fontId="9" fillId="15" borderId="12" xfId="0" applyFont="1" applyFill="1" applyBorder="1"/>
    <xf numFmtId="0" fontId="23" fillId="16" borderId="52" xfId="0" applyFont="1" applyFill="1" applyBorder="1" applyAlignment="1">
      <alignment horizontal="center" vertical="center"/>
    </xf>
    <xf numFmtId="0" fontId="23" fillId="16" borderId="61" xfId="0" applyFont="1" applyFill="1" applyBorder="1" applyAlignment="1">
      <alignment horizontal="center" vertical="center"/>
    </xf>
    <xf numFmtId="0" fontId="9" fillId="15" borderId="62" xfId="0" applyFont="1" applyFill="1" applyBorder="1"/>
    <xf numFmtId="0" fontId="23" fillId="16" borderId="52" xfId="0" applyFont="1" applyFill="1" applyBorder="1" applyAlignment="1">
      <alignment horizontal="center"/>
    </xf>
    <xf numFmtId="0" fontId="23" fillId="17" borderId="52" xfId="0" applyFont="1" applyFill="1" applyBorder="1" applyAlignment="1">
      <alignment horizontal="center"/>
    </xf>
    <xf numFmtId="0" fontId="9" fillId="17" borderId="12" xfId="0" applyFont="1" applyFill="1" applyBorder="1"/>
    <xf numFmtId="42" fontId="13" fillId="8" borderId="21" xfId="0" applyNumberFormat="1" applyFont="1" applyFill="1" applyBorder="1" applyAlignment="1">
      <alignment vertical="center"/>
    </xf>
    <xf numFmtId="0" fontId="0" fillId="0" borderId="64" xfId="0" applyFont="1" applyBorder="1" applyAlignment="1"/>
    <xf numFmtId="42" fontId="5" fillId="0" borderId="0" xfId="0" applyNumberFormat="1" applyFont="1"/>
    <xf numFmtId="0" fontId="4" fillId="0" borderId="69" xfId="0" applyFont="1" applyBorder="1"/>
    <xf numFmtId="6" fontId="5" fillId="0" borderId="69" xfId="0" applyNumberFormat="1" applyFont="1" applyBorder="1"/>
    <xf numFmtId="0" fontId="5" fillId="0" borderId="69" xfId="0" applyFont="1" applyBorder="1" applyAlignment="1">
      <alignment horizontal="center" vertical="center"/>
    </xf>
    <xf numFmtId="42" fontId="5" fillId="0" borderId="69" xfId="0" applyNumberFormat="1" applyFont="1" applyBorder="1"/>
    <xf numFmtId="0" fontId="4" fillId="0" borderId="0" xfId="0" applyFont="1" applyAlignment="1"/>
    <xf numFmtId="0" fontId="5" fillId="0" borderId="64" xfId="0" applyFont="1" applyBorder="1" applyAlignment="1">
      <alignment horizontal="center" vertical="center"/>
    </xf>
    <xf numFmtId="0" fontId="4" fillId="0" borderId="64" xfId="0" applyFont="1" applyBorder="1"/>
    <xf numFmtId="0" fontId="5" fillId="0" borderId="64" xfId="0" applyFont="1" applyBorder="1" applyAlignment="1"/>
    <xf numFmtId="0" fontId="4" fillId="0" borderId="64" xfId="0" applyFont="1" applyBorder="1" applyAlignment="1"/>
    <xf numFmtId="0" fontId="17" fillId="0" borderId="1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42" fontId="26" fillId="0" borderId="64" xfId="0" applyNumberFormat="1" applyFont="1" applyBorder="1"/>
    <xf numFmtId="42" fontId="26" fillId="0" borderId="64" xfId="0" applyNumberFormat="1" applyFont="1" applyFill="1" applyBorder="1"/>
    <xf numFmtId="6" fontId="5" fillId="0" borderId="64" xfId="0" applyNumberFormat="1" applyFont="1" applyBorder="1"/>
    <xf numFmtId="6" fontId="5" fillId="0" borderId="0" xfId="0" applyNumberFormat="1" applyFont="1"/>
    <xf numFmtId="0" fontId="23" fillId="18" borderId="61" xfId="0" applyFont="1" applyFill="1" applyBorder="1" applyAlignment="1">
      <alignment horizontal="center" vertical="center"/>
    </xf>
    <xf numFmtId="0" fontId="9" fillId="17" borderId="62" xfId="0" applyFont="1" applyFill="1" applyBorder="1"/>
    <xf numFmtId="0" fontId="23" fillId="19" borderId="61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3" fillId="21" borderId="72" xfId="0" applyFont="1" applyFill="1" applyBorder="1" applyAlignment="1">
      <alignment horizontal="center" vertical="center"/>
    </xf>
    <xf numFmtId="6" fontId="34" fillId="21" borderId="70" xfId="0" applyNumberFormat="1" applyFont="1" applyFill="1" applyBorder="1" applyAlignment="1">
      <alignment vertical="center"/>
    </xf>
    <xf numFmtId="42" fontId="35" fillId="21" borderId="73" xfId="0" applyNumberFormat="1" applyFont="1" applyFill="1" applyBorder="1"/>
    <xf numFmtId="0" fontId="0" fillId="0" borderId="0" xfId="0"/>
    <xf numFmtId="0" fontId="36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0" fontId="38" fillId="0" borderId="64" xfId="0" applyFont="1" applyBorder="1" applyAlignment="1">
      <alignment horizontal="center"/>
    </xf>
    <xf numFmtId="0" fontId="38" fillId="0" borderId="0" xfId="0" applyFont="1"/>
    <xf numFmtId="0" fontId="38" fillId="0" borderId="64" xfId="0" applyFont="1" applyBorder="1"/>
    <xf numFmtId="42" fontId="39" fillId="0" borderId="64" xfId="0" applyNumberFormat="1" applyFont="1" applyBorder="1"/>
    <xf numFmtId="6" fontId="30" fillId="0" borderId="64" xfId="0" applyNumberFormat="1" applyFont="1" applyBorder="1"/>
    <xf numFmtId="9" fontId="0" fillId="0" borderId="0" xfId="0" applyNumberFormat="1"/>
    <xf numFmtId="42" fontId="39" fillId="0" borderId="0" xfId="0" applyNumberFormat="1" applyFont="1"/>
    <xf numFmtId="0" fontId="38" fillId="0" borderId="69" xfId="0" applyFont="1" applyBorder="1" applyAlignment="1">
      <alignment horizontal="center"/>
    </xf>
    <xf numFmtId="0" fontId="38" fillId="0" borderId="69" xfId="0" applyFont="1" applyBorder="1"/>
    <xf numFmtId="42" fontId="39" fillId="0" borderId="69" xfId="0" applyNumberFormat="1" applyFont="1" applyBorder="1"/>
    <xf numFmtId="6" fontId="30" fillId="0" borderId="69" xfId="0" applyNumberFormat="1" applyFont="1" applyBorder="1"/>
    <xf numFmtId="9" fontId="0" fillId="0" borderId="69" xfId="0" applyNumberFormat="1" applyBorder="1"/>
    <xf numFmtId="42" fontId="38" fillId="0" borderId="0" xfId="0" applyNumberFormat="1" applyFont="1"/>
    <xf numFmtId="0" fontId="38" fillId="0" borderId="0" xfId="0" applyFont="1" applyAlignment="1">
      <alignment horizontal="center"/>
    </xf>
    <xf numFmtId="42" fontId="12" fillId="8" borderId="21" xfId="0" applyNumberFormat="1" applyFont="1" applyFill="1" applyBorder="1" applyAlignment="1">
      <alignment vertical="center"/>
    </xf>
    <xf numFmtId="0" fontId="12" fillId="0" borderId="0" xfId="0" applyFont="1"/>
    <xf numFmtId="6" fontId="12" fillId="0" borderId="0" xfId="0" applyNumberFormat="1" applyFont="1"/>
    <xf numFmtId="6" fontId="12" fillId="0" borderId="60" xfId="0" applyNumberFormat="1" applyFont="1" applyBorder="1"/>
    <xf numFmtId="0" fontId="16" fillId="0" borderId="0" xfId="0" applyFont="1"/>
    <xf numFmtId="0" fontId="16" fillId="0" borderId="0" xfId="0" applyFont="1" applyAlignment="1"/>
    <xf numFmtId="0" fontId="25" fillId="22" borderId="28" xfId="0" applyFont="1" applyFill="1" applyBorder="1"/>
    <xf numFmtId="0" fontId="40" fillId="8" borderId="17" xfId="0" applyFont="1" applyFill="1" applyBorder="1" applyAlignment="1">
      <alignment horizontal="center"/>
    </xf>
    <xf numFmtId="6" fontId="10" fillId="8" borderId="8" xfId="0" applyNumberFormat="1" applyFont="1" applyFill="1" applyBorder="1" applyAlignment="1"/>
    <xf numFmtId="42" fontId="13" fillId="8" borderId="21" xfId="0" applyNumberFormat="1" applyFont="1" applyFill="1" applyBorder="1" applyAlignment="1"/>
    <xf numFmtId="0" fontId="6" fillId="0" borderId="74" xfId="0" applyFont="1" applyBorder="1" applyAlignment="1">
      <alignment horizontal="center"/>
    </xf>
    <xf numFmtId="9" fontId="6" fillId="0" borderId="75" xfId="0" applyNumberFormat="1" applyFont="1" applyBorder="1" applyAlignment="1">
      <alignment horizontal="center"/>
    </xf>
    <xf numFmtId="9" fontId="6" fillId="0" borderId="77" xfId="0" applyNumberFormat="1" applyFont="1" applyBorder="1" applyAlignment="1">
      <alignment horizontal="center"/>
    </xf>
    <xf numFmtId="9" fontId="6" fillId="0" borderId="78" xfId="0" applyNumberFormat="1" applyFont="1" applyBorder="1" applyAlignment="1">
      <alignment horizontal="center"/>
    </xf>
    <xf numFmtId="9" fontId="6" fillId="0" borderId="76" xfId="0" applyNumberFormat="1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4" fillId="0" borderId="7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44" fontId="5" fillId="10" borderId="76" xfId="0" applyNumberFormat="1" applyFont="1" applyFill="1" applyBorder="1" applyAlignment="1">
      <alignment horizontal="center"/>
    </xf>
    <xf numFmtId="44" fontId="4" fillId="0" borderId="76" xfId="0" applyNumberFormat="1" applyFont="1" applyBorder="1" applyAlignment="1">
      <alignment horizontal="center" vertical="center"/>
    </xf>
    <xf numFmtId="44" fontId="5" fillId="0" borderId="76" xfId="0" applyNumberFormat="1" applyFont="1" applyFill="1" applyBorder="1" applyAlignment="1">
      <alignment horizontal="center"/>
    </xf>
    <xf numFmtId="44" fontId="5" fillId="0" borderId="76" xfId="0" applyNumberFormat="1" applyFont="1" applyBorder="1" applyAlignment="1">
      <alignment horizontal="center"/>
    </xf>
    <xf numFmtId="44" fontId="5" fillId="10" borderId="73" xfId="0" applyNumberFormat="1" applyFont="1" applyFill="1" applyBorder="1" applyAlignment="1">
      <alignment horizontal="center"/>
    </xf>
    <xf numFmtId="44" fontId="5" fillId="10" borderId="72" xfId="0" applyNumberFormat="1" applyFont="1" applyFill="1" applyBorder="1" applyAlignment="1">
      <alignment horizontal="center"/>
    </xf>
    <xf numFmtId="0" fontId="5" fillId="23" borderId="4" xfId="0" applyFont="1" applyFill="1" applyBorder="1" applyAlignment="1">
      <alignment horizontal="center"/>
    </xf>
    <xf numFmtId="0" fontId="5" fillId="24" borderId="4" xfId="0" applyFont="1" applyFill="1" applyBorder="1" applyAlignment="1">
      <alignment horizontal="center"/>
    </xf>
    <xf numFmtId="0" fontId="5" fillId="23" borderId="2" xfId="0" applyFont="1" applyFill="1" applyBorder="1" applyAlignment="1">
      <alignment horizontal="center"/>
    </xf>
    <xf numFmtId="0" fontId="5" fillId="24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4" fontId="5" fillId="0" borderId="7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d2469/Downloads/1111-SWDBA_LUBBOCK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d2469/Downloads/_DOUBLES_SWDBA_LUBBOCK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WDBA_LUBBOCK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ze Distribution"/>
      <sheetName val="Percentage"/>
      <sheetName val="Team Lineup"/>
      <sheetName val="Doubles Lineup"/>
      <sheetName val="Singles Lineup"/>
      <sheetName val="HC_Roster"/>
      <sheetName val="Roster"/>
      <sheetName val="Team Score"/>
      <sheetName val="Team Standings"/>
      <sheetName val="Double Score"/>
      <sheetName val="Double Standings"/>
      <sheetName val="Single Score"/>
      <sheetName val="Single Standings"/>
      <sheetName val="All-Events"/>
      <sheetName val="All-Events Standings"/>
      <sheetName val="Hoffman Score"/>
      <sheetName val="Hoffman Standings"/>
      <sheetName val="Hoffman Bracket"/>
      <sheetName val="HC Classic Score"/>
      <sheetName val="HC Classic Standings"/>
      <sheetName val="HC Classic Bracket"/>
      <sheetName val="Masters Score"/>
      <sheetName val="Masters Standings"/>
      <sheetName val="Masters Brac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C8" t="str">
            <v>Theron Parker</v>
          </cell>
          <cell r="H8">
            <v>588</v>
          </cell>
          <cell r="K8">
            <v>957</v>
          </cell>
        </row>
        <row r="16">
          <cell r="C16" t="str">
            <v>Joshua Dalton</v>
          </cell>
          <cell r="H16">
            <v>595</v>
          </cell>
          <cell r="K16">
            <v>977</v>
          </cell>
        </row>
        <row r="36">
          <cell r="C36" t="str">
            <v>Douglas Haley</v>
          </cell>
          <cell r="H36">
            <v>606</v>
          </cell>
          <cell r="K36">
            <v>976</v>
          </cell>
        </row>
        <row r="48">
          <cell r="C48" t="str">
            <v>Elton Roberson</v>
          </cell>
          <cell r="H48">
            <v>590</v>
          </cell>
          <cell r="K48">
            <v>999</v>
          </cell>
        </row>
        <row r="80">
          <cell r="C80" t="str">
            <v>Ken Arnold</v>
          </cell>
          <cell r="H80">
            <v>502</v>
          </cell>
        </row>
        <row r="120">
          <cell r="C120" t="str">
            <v>Frank Roop, Jr.</v>
          </cell>
          <cell r="H120">
            <v>432</v>
          </cell>
        </row>
        <row r="128">
          <cell r="C128" t="str">
            <v>Calvin Anderson</v>
          </cell>
          <cell r="H128">
            <v>512</v>
          </cell>
        </row>
        <row r="132">
          <cell r="C132" t="str">
            <v>Reginald Adams</v>
          </cell>
          <cell r="H132">
            <v>560</v>
          </cell>
          <cell r="K132">
            <v>946</v>
          </cell>
        </row>
        <row r="156">
          <cell r="C156" t="str">
            <v>Gregory Burk</v>
          </cell>
          <cell r="H156">
            <v>406</v>
          </cell>
        </row>
        <row r="164">
          <cell r="C164" t="str">
            <v>Philip Mills</v>
          </cell>
          <cell r="H164">
            <v>573</v>
          </cell>
          <cell r="K164">
            <v>1023</v>
          </cell>
        </row>
        <row r="176">
          <cell r="C176" t="str">
            <v>Andrew Donatich</v>
          </cell>
          <cell r="H176">
            <v>557</v>
          </cell>
        </row>
        <row r="208">
          <cell r="C208" t="str">
            <v>Joseph Brown</v>
          </cell>
          <cell r="H208">
            <v>629</v>
          </cell>
          <cell r="K208">
            <v>1021</v>
          </cell>
        </row>
        <row r="212">
          <cell r="C212" t="str">
            <v>Darryl Conner</v>
          </cell>
          <cell r="H212">
            <v>558</v>
          </cell>
        </row>
        <row r="240">
          <cell r="C240" t="str">
            <v>Dennis Kuehne</v>
          </cell>
          <cell r="H240">
            <v>589</v>
          </cell>
          <cell r="K240">
            <v>933</v>
          </cell>
        </row>
        <row r="260">
          <cell r="C260" t="str">
            <v>John Wade</v>
          </cell>
          <cell r="H260">
            <v>530</v>
          </cell>
        </row>
        <row r="356">
          <cell r="C356" t="str">
            <v>Wade Engelsman</v>
          </cell>
          <cell r="H356">
            <v>470</v>
          </cell>
        </row>
      </sheetData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ze Distribution"/>
      <sheetName val="Percentage"/>
      <sheetName val="Team Lineup"/>
      <sheetName val="Doubles Lineup"/>
      <sheetName val="Singles Lineup"/>
      <sheetName val="HC_Roster"/>
      <sheetName val="Roster"/>
      <sheetName val="Team Score"/>
      <sheetName val="Team Standings"/>
      <sheetName val="Double Score"/>
      <sheetName val="Double Standings"/>
      <sheetName val="Single Score"/>
      <sheetName val="Single Standings"/>
      <sheetName val="All-Events"/>
      <sheetName val="All-Events Standings"/>
      <sheetName val="Hoffman Score"/>
      <sheetName val="Hoffman Standings"/>
      <sheetName val="Hoffman Bracket"/>
      <sheetName val="HC Classic Score"/>
      <sheetName val="HC Classic Standings"/>
      <sheetName val="HC Classic Bracket"/>
      <sheetName val="Masters Score"/>
      <sheetName val="Masters Standings"/>
      <sheetName val="Masters Brac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6">
          <cell r="C16" t="str">
            <v>Joshua Dalton</v>
          </cell>
          <cell r="K16">
            <v>672</v>
          </cell>
          <cell r="O16">
            <v>1133</v>
          </cell>
        </row>
        <row r="28">
          <cell r="C28" t="str">
            <v>Alex Bonura</v>
          </cell>
          <cell r="K28">
            <v>678</v>
          </cell>
          <cell r="O28">
            <v>1095</v>
          </cell>
        </row>
        <row r="40">
          <cell r="C40" t="str">
            <v>Stacey Pate</v>
          </cell>
          <cell r="K40">
            <v>719</v>
          </cell>
          <cell r="O40">
            <v>1098</v>
          </cell>
        </row>
        <row r="48">
          <cell r="C48" t="str">
            <v>Elton Roberson</v>
          </cell>
          <cell r="K48">
            <v>715</v>
          </cell>
          <cell r="O48">
            <v>1088</v>
          </cell>
        </row>
        <row r="144">
          <cell r="C144" t="str">
            <v>Binh Nguyen</v>
          </cell>
          <cell r="K144">
            <v>700</v>
          </cell>
          <cell r="O144">
            <v>1105</v>
          </cell>
        </row>
        <row r="168">
          <cell r="C168" t="str">
            <v>Anthony Mowl</v>
          </cell>
          <cell r="K168">
            <v>672</v>
          </cell>
          <cell r="O168">
            <v>1113</v>
          </cell>
        </row>
        <row r="200">
          <cell r="C200" t="str">
            <v>Cody Burks</v>
          </cell>
          <cell r="K200">
            <v>698</v>
          </cell>
          <cell r="O200">
            <v>1169</v>
          </cell>
        </row>
        <row r="212">
          <cell r="C212" t="str">
            <v>Darryl Conner</v>
          </cell>
          <cell r="K212">
            <v>685</v>
          </cell>
          <cell r="O212">
            <v>1080</v>
          </cell>
        </row>
        <row r="256">
          <cell r="C256" t="str">
            <v>Jose Ybarra</v>
          </cell>
          <cell r="K256">
            <v>689</v>
          </cell>
          <cell r="O256">
            <v>1107</v>
          </cell>
        </row>
        <row r="272">
          <cell r="C272" t="str">
            <v>Lavon Hunter</v>
          </cell>
          <cell r="K272">
            <v>721</v>
          </cell>
          <cell r="O272">
            <v>1175</v>
          </cell>
        </row>
        <row r="328">
          <cell r="C328" t="str">
            <v>Melchora Lee</v>
          </cell>
          <cell r="K328">
            <v>690</v>
          </cell>
          <cell r="O328">
            <v>1070</v>
          </cell>
        </row>
        <row r="356">
          <cell r="C356" t="str">
            <v>Wade Engelsman</v>
          </cell>
          <cell r="K356">
            <v>704</v>
          </cell>
          <cell r="O356">
            <v>1150</v>
          </cell>
        </row>
        <row r="364">
          <cell r="C364" t="str">
            <v>Buddy Biffel</v>
          </cell>
          <cell r="K364">
            <v>685</v>
          </cell>
          <cell r="O364">
            <v>1033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ze Distribution"/>
      <sheetName val="Percentage"/>
      <sheetName val="Team Lineup"/>
      <sheetName val="Doubles Lineup"/>
      <sheetName val="Singles Lineup"/>
      <sheetName val="HC_Roster"/>
      <sheetName val="Roster"/>
      <sheetName val="Team Score"/>
      <sheetName val="Team Standings"/>
      <sheetName val="Double Score"/>
      <sheetName val="Double Standings"/>
      <sheetName val="Single Score"/>
      <sheetName val="Single Standings"/>
      <sheetName val="All-Events"/>
      <sheetName val="All-Events Standings"/>
      <sheetName val="Hoffman Score"/>
      <sheetName val="Hoffman Standings"/>
      <sheetName val="Hoffman Bracket"/>
      <sheetName val="HC Classic Score"/>
      <sheetName val="HC Classic Standings"/>
      <sheetName val="HC Classic Bracket"/>
      <sheetName val="Masters Score"/>
      <sheetName val="Masters Standings"/>
      <sheetName val="Masters Brac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 t="str">
            <v>TRIBLU</v>
          </cell>
        </row>
        <row r="8">
          <cell r="K8">
            <v>2531</v>
          </cell>
        </row>
        <row r="10">
          <cell r="C10" t="str">
            <v>3 + 1</v>
          </cell>
        </row>
        <row r="15">
          <cell r="K15">
            <v>2311</v>
          </cell>
        </row>
        <row r="17">
          <cell r="C17" t="str">
            <v>Big 4 Destroyers</v>
          </cell>
        </row>
        <row r="22">
          <cell r="K22">
            <v>2621</v>
          </cell>
        </row>
        <row r="24">
          <cell r="C24" t="str">
            <v>Pin Crushers</v>
          </cell>
        </row>
        <row r="29">
          <cell r="K29">
            <v>2456</v>
          </cell>
        </row>
        <row r="31">
          <cell r="C31" t="str">
            <v>Missouri</v>
          </cell>
        </row>
        <row r="36">
          <cell r="K36">
            <v>2397</v>
          </cell>
        </row>
        <row r="38">
          <cell r="C38" t="str">
            <v>Birmingham 2020</v>
          </cell>
        </row>
        <row r="43">
          <cell r="K43">
            <v>2425</v>
          </cell>
        </row>
        <row r="45">
          <cell r="C45" t="str">
            <v>Four Company</v>
          </cell>
        </row>
        <row r="50">
          <cell r="K50">
            <v>2453</v>
          </cell>
        </row>
        <row r="52">
          <cell r="C52" t="str">
            <v>Spirit Of Autism</v>
          </cell>
        </row>
        <row r="57">
          <cell r="K57">
            <v>2577</v>
          </cell>
        </row>
        <row r="59">
          <cell r="C59" t="str">
            <v>Lucky Astros Strikers</v>
          </cell>
        </row>
        <row r="64">
          <cell r="K64">
            <v>2291</v>
          </cell>
        </row>
        <row r="66">
          <cell r="C66" t="str">
            <v>Okie Deaf Misfits</v>
          </cell>
        </row>
        <row r="71">
          <cell r="K71">
            <v>2565</v>
          </cell>
        </row>
        <row r="73">
          <cell r="C73" t="str">
            <v>Clean Sweepers</v>
          </cell>
        </row>
        <row r="78">
          <cell r="K78">
            <v>2648</v>
          </cell>
        </row>
        <row r="80">
          <cell r="C80" t="str">
            <v>San Antonio Spurs</v>
          </cell>
        </row>
        <row r="85">
          <cell r="K85">
            <v>2539</v>
          </cell>
        </row>
        <row r="87">
          <cell r="C87" t="str">
            <v>Dukes of Hazzards</v>
          </cell>
        </row>
        <row r="92">
          <cell r="K92">
            <v>2682</v>
          </cell>
        </row>
        <row r="94">
          <cell r="C94" t="str">
            <v>Dudes &amp; Babe</v>
          </cell>
        </row>
        <row r="99">
          <cell r="K99">
            <v>2725</v>
          </cell>
        </row>
        <row r="101">
          <cell r="C101" t="str">
            <v>Midwest Legends</v>
          </cell>
        </row>
        <row r="106">
          <cell r="K106">
            <v>2629</v>
          </cell>
        </row>
        <row r="108">
          <cell r="C108" t="str">
            <v>Time To Strike</v>
          </cell>
        </row>
        <row r="113">
          <cell r="K113">
            <v>2353</v>
          </cell>
        </row>
        <row r="115">
          <cell r="C115" t="str">
            <v>North/South</v>
          </cell>
        </row>
        <row r="120">
          <cell r="K120">
            <v>2330</v>
          </cell>
        </row>
        <row r="122">
          <cell r="C122" t="str">
            <v>Babes &amp; Old Men</v>
          </cell>
        </row>
        <row r="127">
          <cell r="K127">
            <v>2521</v>
          </cell>
        </row>
        <row r="129">
          <cell r="C129" t="str">
            <v>Alamo + Texas Tech</v>
          </cell>
        </row>
        <row r="134">
          <cell r="K134">
            <v>2526</v>
          </cell>
        </row>
        <row r="136">
          <cell r="C136" t="str">
            <v>Amarillo Deaf</v>
          </cell>
        </row>
        <row r="141">
          <cell r="K141">
            <v>2663</v>
          </cell>
        </row>
        <row r="143">
          <cell r="C143" t="str">
            <v>Red Raiders</v>
          </cell>
        </row>
        <row r="148">
          <cell r="K148">
            <v>2491</v>
          </cell>
        </row>
        <row r="150">
          <cell r="C150" t="str">
            <v>Warriors</v>
          </cell>
        </row>
        <row r="155">
          <cell r="K155">
            <v>2697</v>
          </cell>
        </row>
        <row r="157">
          <cell r="C157" t="str">
            <v>LuAnn's Lackey's</v>
          </cell>
        </row>
        <row r="162">
          <cell r="K162">
            <v>2461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0"/>
  <sheetViews>
    <sheetView workbookViewId="0">
      <selection activeCell="E26" sqref="E26"/>
    </sheetView>
  </sheetViews>
  <sheetFormatPr baseColWidth="10" defaultColWidth="11.1640625" defaultRowHeight="15" customHeight="1"/>
  <cols>
    <col min="1" max="51" width="10.5" customWidth="1"/>
  </cols>
  <sheetData>
    <row r="1" spans="1:51" ht="15.75" customHeight="1">
      <c r="B1" s="3">
        <f t="shared" ref="B1:C1" si="0">SUM(B3:B18)</f>
        <v>1</v>
      </c>
      <c r="C1" s="3">
        <f t="shared" si="0"/>
        <v>1</v>
      </c>
      <c r="D1" s="3">
        <f>SUM(D3:D17)</f>
        <v>0.99999999999999989</v>
      </c>
      <c r="E1" s="3">
        <f>SUM(E3:E18)</f>
        <v>1</v>
      </c>
      <c r="F1" s="3">
        <f>SUM(F3:F17)</f>
        <v>1.0000000000000002</v>
      </c>
      <c r="G1" s="3">
        <f>SUM(G3:G18)</f>
        <v>1</v>
      </c>
      <c r="H1" s="3">
        <f>SUM(H3:H17)</f>
        <v>1</v>
      </c>
      <c r="I1" s="3">
        <f>SUM(I3:I18)</f>
        <v>1</v>
      </c>
      <c r="J1" s="3">
        <f>SUM(J3:J17)</f>
        <v>1</v>
      </c>
      <c r="K1" s="3">
        <f>SUM(K3:K18)</f>
        <v>1</v>
      </c>
      <c r="L1" s="3">
        <f>SUM(L3:L17)</f>
        <v>1.0000000000000002</v>
      </c>
      <c r="M1" s="3">
        <f>SUM(M3:M18)</f>
        <v>1.0000000000000002</v>
      </c>
      <c r="N1" s="3">
        <f>SUM(N3:N17)</f>
        <v>1.0000000000000002</v>
      </c>
      <c r="O1" s="3">
        <f>SUM(O3:O18)</f>
        <v>1.0000000000000002</v>
      </c>
      <c r="P1" s="3">
        <f>SUM(P3:P17)</f>
        <v>1.0000000000000002</v>
      </c>
      <c r="Q1" s="3">
        <f>SUM(Q3:Q18)</f>
        <v>1.0000000000000002</v>
      </c>
      <c r="R1" s="3">
        <f>SUM(R3:R19)</f>
        <v>1.0000000000000002</v>
      </c>
      <c r="S1" s="3">
        <f>SUM(S3:S20)</f>
        <v>1.0000000000000004</v>
      </c>
      <c r="T1" s="3">
        <f>SUM(T3:T21)</f>
        <v>1.0000000000000002</v>
      </c>
      <c r="U1" s="3">
        <f>SUM(U3:U22)</f>
        <v>1.0000000000000002</v>
      </c>
      <c r="V1" s="3">
        <f>SUM(V3:V23)</f>
        <v>1.0000000000000002</v>
      </c>
      <c r="W1" s="3">
        <f>SUM(W3:W24)</f>
        <v>1.0000000000000002</v>
      </c>
      <c r="X1" s="3">
        <f>SUM(X3:X25)</f>
        <v>1.0000000000000004</v>
      </c>
      <c r="Y1" s="3">
        <f>SUM(Y3:Y26)</f>
        <v>1.0000000000000004</v>
      </c>
      <c r="Z1" s="3">
        <f>SUM(Z3:Z27)</f>
        <v>1.0000000000000004</v>
      </c>
      <c r="AA1" s="3">
        <f>SUM(AA3:AA28)</f>
        <v>1.0000000000000004</v>
      </c>
      <c r="AB1" s="3">
        <f>SUM(AB3:AB29)</f>
        <v>1.0000000000000004</v>
      </c>
      <c r="AC1" s="3">
        <f>SUM(AC3:AC30)</f>
        <v>0.11600000000000001</v>
      </c>
      <c r="AD1" s="3">
        <f t="shared" ref="AD1:AE1" si="1">SUM(AD3:AD32)</f>
        <v>0.11600000000000001</v>
      </c>
      <c r="AE1" s="3">
        <f t="shared" si="1"/>
        <v>0</v>
      </c>
    </row>
    <row r="2" spans="1:51" ht="15.75" customHeight="1">
      <c r="A2" s="20"/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>
        <v>12</v>
      </c>
      <c r="N2" s="20">
        <v>13</v>
      </c>
      <c r="O2" s="20">
        <v>14</v>
      </c>
      <c r="P2" s="20">
        <v>15</v>
      </c>
      <c r="Q2" s="20">
        <v>16</v>
      </c>
      <c r="R2" s="20">
        <v>17</v>
      </c>
      <c r="S2" s="20">
        <v>18</v>
      </c>
      <c r="T2" s="20">
        <v>19</v>
      </c>
      <c r="U2" s="20">
        <v>20</v>
      </c>
      <c r="V2" s="20">
        <v>21</v>
      </c>
      <c r="W2" s="20">
        <v>22</v>
      </c>
      <c r="X2" s="20">
        <v>23</v>
      </c>
      <c r="Y2" s="20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0">
        <v>32</v>
      </c>
      <c r="AH2" s="20">
        <v>33</v>
      </c>
      <c r="AI2" s="20">
        <v>34</v>
      </c>
      <c r="AJ2" s="20">
        <v>35</v>
      </c>
      <c r="AK2" s="20">
        <v>36</v>
      </c>
      <c r="AL2" s="20">
        <v>37</v>
      </c>
      <c r="AM2" s="20">
        <v>38</v>
      </c>
      <c r="AN2" s="20">
        <v>39</v>
      </c>
      <c r="AO2" s="20">
        <v>40</v>
      </c>
      <c r="AP2" s="20">
        <v>41</v>
      </c>
      <c r="AQ2" s="20">
        <v>42</v>
      </c>
      <c r="AR2" s="20">
        <v>43</v>
      </c>
      <c r="AS2" s="20">
        <v>44</v>
      </c>
      <c r="AT2" s="20">
        <v>45</v>
      </c>
      <c r="AU2" s="20">
        <v>46</v>
      </c>
      <c r="AV2" s="20">
        <v>47</v>
      </c>
      <c r="AW2" s="20">
        <v>48</v>
      </c>
      <c r="AX2" s="20">
        <v>49</v>
      </c>
      <c r="AY2" s="20">
        <v>50</v>
      </c>
    </row>
    <row r="3" spans="1:51" ht="15.75" customHeight="1">
      <c r="A3" s="23">
        <v>1</v>
      </c>
      <c r="B3" s="3">
        <v>1</v>
      </c>
      <c r="C3" s="3">
        <v>0.7</v>
      </c>
      <c r="D3" s="3">
        <v>0.6</v>
      </c>
      <c r="E3" s="3">
        <v>0.5</v>
      </c>
      <c r="F3" s="3">
        <v>0.4</v>
      </c>
      <c r="G3" s="3">
        <v>0.3</v>
      </c>
      <c r="H3" s="3">
        <v>0.28000000000000003</v>
      </c>
      <c r="I3" s="3">
        <v>0.27</v>
      </c>
      <c r="J3" s="3">
        <v>0.26</v>
      </c>
      <c r="K3" s="3">
        <v>0.25</v>
      </c>
      <c r="L3" s="3">
        <v>0.25</v>
      </c>
      <c r="M3" s="3">
        <v>0.24</v>
      </c>
      <c r="N3" s="3">
        <v>0.23</v>
      </c>
      <c r="O3" s="3">
        <v>0.22</v>
      </c>
      <c r="P3" s="3">
        <v>0.21</v>
      </c>
      <c r="Q3" s="3">
        <v>0.2</v>
      </c>
      <c r="R3" s="3">
        <v>0.18</v>
      </c>
      <c r="S3" s="3">
        <v>0.17</v>
      </c>
      <c r="T3" s="3">
        <v>0.16</v>
      </c>
      <c r="U3" s="3">
        <v>0.16</v>
      </c>
      <c r="V3" s="3">
        <v>0.15</v>
      </c>
      <c r="W3" s="3">
        <v>0.15</v>
      </c>
      <c r="X3" s="3">
        <v>0.14000000000000001</v>
      </c>
      <c r="Y3" s="3">
        <v>0.14000000000000001</v>
      </c>
      <c r="Z3" s="3">
        <v>0.13</v>
      </c>
      <c r="AA3" s="3">
        <v>0.12</v>
      </c>
      <c r="AB3" s="3">
        <v>0.12</v>
      </c>
      <c r="AC3" s="3">
        <v>0.11</v>
      </c>
      <c r="AD3" s="3">
        <v>0.11</v>
      </c>
      <c r="AE3" s="3"/>
      <c r="AF3" s="3"/>
      <c r="AG3" s="3"/>
      <c r="AH3" s="3"/>
      <c r="AI3" s="3"/>
    </row>
    <row r="4" spans="1:51" ht="15.75" customHeight="1">
      <c r="A4" s="23">
        <v>2</v>
      </c>
      <c r="B4" s="3"/>
      <c r="C4" s="3">
        <v>0.3</v>
      </c>
      <c r="D4" s="3">
        <v>0.3</v>
      </c>
      <c r="E4" s="3">
        <v>0.25</v>
      </c>
      <c r="F4" s="3">
        <v>0.2</v>
      </c>
      <c r="G4" s="3">
        <v>0.24</v>
      </c>
      <c r="H4" s="3">
        <v>0.23</v>
      </c>
      <c r="I4" s="3">
        <v>0.21</v>
      </c>
      <c r="J4" s="3">
        <v>0.2</v>
      </c>
      <c r="K4" s="3">
        <v>0.2</v>
      </c>
      <c r="L4" s="3">
        <v>0.19</v>
      </c>
      <c r="M4" s="3">
        <v>0.18</v>
      </c>
      <c r="N4" s="3">
        <v>0.17</v>
      </c>
      <c r="O4" s="3">
        <v>0.17</v>
      </c>
      <c r="P4" s="3">
        <v>0.15</v>
      </c>
      <c r="Q4" s="3">
        <v>0.15</v>
      </c>
      <c r="R4" s="3">
        <v>0.13500000000000001</v>
      </c>
      <c r="S4" s="3">
        <v>0.12</v>
      </c>
      <c r="T4" s="3">
        <v>0.105</v>
      </c>
      <c r="U4" s="3">
        <v>0.105</v>
      </c>
      <c r="V4" s="3">
        <v>0.1</v>
      </c>
      <c r="W4" s="3">
        <v>9.5000000000000001E-2</v>
      </c>
      <c r="X4" s="3">
        <v>9.5000000000000001E-2</v>
      </c>
      <c r="Y4" s="3">
        <v>0.09</v>
      </c>
      <c r="Z4" s="3">
        <v>0.09</v>
      </c>
      <c r="AA4" s="3">
        <v>0.08</v>
      </c>
      <c r="AB4" s="3">
        <v>7.4999999999999997E-2</v>
      </c>
      <c r="AC4" s="3"/>
      <c r="AD4" s="3"/>
    </row>
    <row r="5" spans="1:51" ht="15.75" customHeight="1">
      <c r="A5" s="23">
        <v>3</v>
      </c>
      <c r="B5" s="3"/>
      <c r="C5" s="3"/>
      <c r="D5" s="3">
        <v>0.1</v>
      </c>
      <c r="E5" s="3">
        <v>0.15</v>
      </c>
      <c r="F5" s="3">
        <v>0.17</v>
      </c>
      <c r="G5" s="3">
        <v>0.18</v>
      </c>
      <c r="H5" s="3">
        <v>0.17</v>
      </c>
      <c r="I5" s="3">
        <v>0.16</v>
      </c>
      <c r="J5" s="3">
        <v>0.16</v>
      </c>
      <c r="K5" s="3">
        <v>0.15</v>
      </c>
      <c r="L5" s="3">
        <v>0.14000000000000001</v>
      </c>
      <c r="M5" s="3">
        <v>0.14000000000000001</v>
      </c>
      <c r="N5" s="3">
        <v>0.13</v>
      </c>
      <c r="O5" s="3">
        <v>0.13</v>
      </c>
      <c r="P5" s="3">
        <v>0.12</v>
      </c>
      <c r="Q5" s="3">
        <v>0.115</v>
      </c>
      <c r="R5" s="3">
        <v>0.09</v>
      </c>
      <c r="S5" s="3">
        <v>8.5000000000000006E-2</v>
      </c>
      <c r="T5" s="3">
        <v>0.09</v>
      </c>
      <c r="U5" s="3">
        <v>0.09</v>
      </c>
      <c r="V5" s="3">
        <v>0.09</v>
      </c>
      <c r="W5" s="3">
        <v>8.5000000000000006E-2</v>
      </c>
      <c r="X5" s="3">
        <v>8.5000000000000006E-2</v>
      </c>
      <c r="Y5" s="3">
        <v>0.08</v>
      </c>
      <c r="Z5" s="3">
        <v>0.08</v>
      </c>
      <c r="AA5" s="3">
        <v>7.4999999999999997E-2</v>
      </c>
      <c r="AB5" s="3">
        <v>7.0000000000000007E-2</v>
      </c>
      <c r="AC5" s="3"/>
      <c r="AD5" s="3"/>
    </row>
    <row r="6" spans="1:51" ht="15.75" customHeight="1">
      <c r="A6" s="23">
        <v>4</v>
      </c>
      <c r="B6" s="3"/>
      <c r="C6" s="3"/>
      <c r="D6" s="3"/>
      <c r="E6" s="3">
        <v>0.1</v>
      </c>
      <c r="F6" s="3">
        <v>0.13</v>
      </c>
      <c r="G6" s="3">
        <v>0.13</v>
      </c>
      <c r="H6" s="3">
        <v>0.12</v>
      </c>
      <c r="I6" s="3">
        <v>0.12</v>
      </c>
      <c r="J6" s="3">
        <v>0.11</v>
      </c>
      <c r="K6" s="3">
        <v>0.11</v>
      </c>
      <c r="L6" s="3">
        <v>0.1</v>
      </c>
      <c r="M6" s="3">
        <v>0.1</v>
      </c>
      <c r="N6" s="3">
        <v>0.1</v>
      </c>
      <c r="O6" s="3">
        <v>0.09</v>
      </c>
      <c r="P6" s="3">
        <v>8.5000000000000006E-2</v>
      </c>
      <c r="Q6" s="3">
        <v>8.5000000000000006E-2</v>
      </c>
      <c r="R6" s="3">
        <v>7.4999999999999997E-2</v>
      </c>
      <c r="S6" s="3">
        <v>0.08</v>
      </c>
      <c r="T6" s="3">
        <v>8.5000000000000006E-2</v>
      </c>
      <c r="U6" s="3">
        <v>0.08</v>
      </c>
      <c r="V6" s="3">
        <v>8.5000000000000006E-2</v>
      </c>
      <c r="W6" s="3">
        <v>0.08</v>
      </c>
      <c r="X6" s="3">
        <v>0.08</v>
      </c>
      <c r="Y6" s="3">
        <v>7.4999999999999997E-2</v>
      </c>
      <c r="Z6" s="3">
        <v>7.4999999999999997E-2</v>
      </c>
      <c r="AA6" s="3">
        <v>7.0000000000000007E-2</v>
      </c>
      <c r="AB6" s="3">
        <v>6.8000000000000005E-2</v>
      </c>
      <c r="AC6" s="3"/>
      <c r="AD6" s="3"/>
    </row>
    <row r="7" spans="1:51" ht="15.75" customHeight="1">
      <c r="A7" s="23">
        <v>5</v>
      </c>
      <c r="B7" s="3"/>
      <c r="C7" s="3"/>
      <c r="D7" s="3"/>
      <c r="E7" s="3"/>
      <c r="F7" s="3">
        <v>0.1</v>
      </c>
      <c r="G7" s="3">
        <v>0.09</v>
      </c>
      <c r="H7" s="3">
        <v>0.09</v>
      </c>
      <c r="I7" s="3">
        <v>0.09</v>
      </c>
      <c r="J7" s="3">
        <v>0.09</v>
      </c>
      <c r="K7" s="3">
        <v>0.09</v>
      </c>
      <c r="L7" s="3">
        <v>0.09</v>
      </c>
      <c r="M7" s="3">
        <v>0.08</v>
      </c>
      <c r="N7" s="3">
        <v>0.08</v>
      </c>
      <c r="O7" s="3">
        <v>7.0000000000000007E-2</v>
      </c>
      <c r="P7" s="3">
        <v>6.5000000000000002E-2</v>
      </c>
      <c r="Q7" s="3">
        <v>6.5000000000000002E-2</v>
      </c>
      <c r="R7" s="3">
        <v>7.0000000000000007E-2</v>
      </c>
      <c r="S7" s="3">
        <v>7.4999999999999997E-2</v>
      </c>
      <c r="T7" s="3">
        <v>0.08</v>
      </c>
      <c r="U7" s="3">
        <v>7.4999999999999997E-2</v>
      </c>
      <c r="V7" s="3">
        <v>0.08</v>
      </c>
      <c r="W7" s="3">
        <v>7.4999999999999997E-2</v>
      </c>
      <c r="X7" s="3">
        <v>7.4999999999999997E-2</v>
      </c>
      <c r="Y7" s="3">
        <v>7.0000000000000007E-2</v>
      </c>
      <c r="Z7" s="3">
        <v>7.0000000000000007E-2</v>
      </c>
      <c r="AA7" s="3">
        <v>6.5000000000000002E-2</v>
      </c>
      <c r="AB7" s="3">
        <v>6.5000000000000002E-2</v>
      </c>
      <c r="AC7" s="3"/>
      <c r="AD7" s="3"/>
    </row>
    <row r="8" spans="1:51" ht="15.75" customHeight="1">
      <c r="A8" s="23">
        <v>6</v>
      </c>
      <c r="B8" s="3"/>
      <c r="C8" s="3"/>
      <c r="D8" s="3"/>
      <c r="E8" s="3"/>
      <c r="F8" s="3"/>
      <c r="G8" s="3">
        <v>0.06</v>
      </c>
      <c r="H8" s="3">
        <v>0.06</v>
      </c>
      <c r="I8" s="3">
        <v>0.06</v>
      </c>
      <c r="J8" s="3">
        <v>0.06</v>
      </c>
      <c r="K8" s="3">
        <v>0.06</v>
      </c>
      <c r="L8" s="3">
        <v>0.06</v>
      </c>
      <c r="M8" s="3">
        <v>0.06</v>
      </c>
      <c r="N8" s="3">
        <v>0.06</v>
      </c>
      <c r="O8" s="3">
        <v>0.06</v>
      </c>
      <c r="P8" s="3">
        <v>0.06</v>
      </c>
      <c r="Q8" s="3">
        <v>0.06</v>
      </c>
      <c r="R8" s="3">
        <v>6.5000000000000002E-2</v>
      </c>
      <c r="S8" s="3">
        <v>7.0000000000000007E-2</v>
      </c>
      <c r="T8" s="3">
        <v>7.4999999999999997E-2</v>
      </c>
      <c r="U8" s="3">
        <v>7.0000000000000007E-2</v>
      </c>
      <c r="V8" s="3">
        <v>7.0000000000000007E-2</v>
      </c>
      <c r="W8" s="3">
        <v>7.0000000000000007E-2</v>
      </c>
      <c r="X8" s="3">
        <v>6.5000000000000002E-2</v>
      </c>
      <c r="Y8" s="3">
        <v>6.5000000000000002E-2</v>
      </c>
      <c r="Z8" s="3">
        <v>6.5000000000000002E-2</v>
      </c>
      <c r="AA8" s="3">
        <v>0.06</v>
      </c>
      <c r="AB8" s="3">
        <v>6.2E-2</v>
      </c>
      <c r="AC8" s="3"/>
      <c r="AD8" s="3"/>
    </row>
    <row r="9" spans="1:51" ht="15.75" customHeight="1">
      <c r="A9" s="23">
        <v>7</v>
      </c>
      <c r="B9" s="3"/>
      <c r="C9" s="3"/>
      <c r="D9" s="3"/>
      <c r="E9" s="3"/>
      <c r="F9" s="3"/>
      <c r="G9" s="3"/>
      <c r="H9" s="3">
        <v>0.05</v>
      </c>
      <c r="I9" s="3">
        <v>0.05</v>
      </c>
      <c r="J9" s="3">
        <v>0.05</v>
      </c>
      <c r="K9" s="3">
        <v>0.05</v>
      </c>
      <c r="L9" s="3">
        <v>0.05</v>
      </c>
      <c r="M9" s="3">
        <v>0.05</v>
      </c>
      <c r="N9" s="3">
        <v>0.05</v>
      </c>
      <c r="O9" s="3">
        <v>0.05</v>
      </c>
      <c r="P9" s="3">
        <v>5.5E-2</v>
      </c>
      <c r="Q9" s="3">
        <v>5.5E-2</v>
      </c>
      <c r="R9" s="3">
        <v>0.06</v>
      </c>
      <c r="S9" s="3">
        <v>0.06</v>
      </c>
      <c r="T9" s="3">
        <v>6.5000000000000002E-2</v>
      </c>
      <c r="U9" s="3">
        <v>6.5000000000000002E-2</v>
      </c>
      <c r="V9" s="3">
        <v>6.5000000000000002E-2</v>
      </c>
      <c r="W9" s="3">
        <v>0.06</v>
      </c>
      <c r="X9" s="3">
        <v>0.06</v>
      </c>
      <c r="Y9" s="3">
        <v>0.06</v>
      </c>
      <c r="Z9" s="3">
        <v>5.5E-2</v>
      </c>
      <c r="AA9" s="3">
        <v>5.5E-2</v>
      </c>
      <c r="AB9" s="3">
        <v>0.05</v>
      </c>
      <c r="AC9" s="3"/>
      <c r="AD9" s="3"/>
    </row>
    <row r="10" spans="1:51" ht="15.75" customHeight="1">
      <c r="A10" s="23">
        <v>8</v>
      </c>
      <c r="B10" s="3"/>
      <c r="C10" s="3"/>
      <c r="D10" s="3"/>
      <c r="E10" s="3"/>
      <c r="F10" s="3"/>
      <c r="G10" s="3"/>
      <c r="H10" s="3"/>
      <c r="I10" s="3">
        <v>0.04</v>
      </c>
      <c r="J10" s="3">
        <v>0.04</v>
      </c>
      <c r="K10" s="3">
        <v>0.04</v>
      </c>
      <c r="L10" s="3">
        <v>0.04</v>
      </c>
      <c r="M10" s="3">
        <v>0.04</v>
      </c>
      <c r="N10" s="3">
        <v>4.4999999999999998E-2</v>
      </c>
      <c r="O10" s="3">
        <v>4.4999999999999998E-2</v>
      </c>
      <c r="P10" s="3">
        <v>0.05</v>
      </c>
      <c r="Q10" s="3">
        <v>0.05</v>
      </c>
      <c r="R10" s="3">
        <v>5.5E-2</v>
      </c>
      <c r="S10" s="3">
        <v>5.5E-2</v>
      </c>
      <c r="T10" s="3">
        <v>0.06</v>
      </c>
      <c r="U10" s="3">
        <v>0.06</v>
      </c>
      <c r="V10" s="3">
        <v>0.06</v>
      </c>
      <c r="W10" s="3">
        <v>0.05</v>
      </c>
      <c r="X10" s="3">
        <v>5.5E-2</v>
      </c>
      <c r="Y10" s="3">
        <v>5.5E-2</v>
      </c>
      <c r="Z10" s="3">
        <v>0.05</v>
      </c>
      <c r="AA10" s="3">
        <v>0.05</v>
      </c>
      <c r="AB10" s="3">
        <v>4.8000000000000001E-2</v>
      </c>
      <c r="AC10" s="3"/>
      <c r="AD10" s="3"/>
    </row>
    <row r="11" spans="1:51" ht="15.75" customHeight="1">
      <c r="A11" s="23">
        <v>9</v>
      </c>
      <c r="B11" s="3"/>
      <c r="C11" s="3"/>
      <c r="D11" s="3"/>
      <c r="E11" s="3"/>
      <c r="F11" s="3"/>
      <c r="G11" s="3"/>
      <c r="H11" s="3"/>
      <c r="I11" s="3"/>
      <c r="J11" s="3">
        <v>0.03</v>
      </c>
      <c r="K11" s="3">
        <v>0.03</v>
      </c>
      <c r="L11" s="3">
        <v>3.5000000000000003E-2</v>
      </c>
      <c r="M11" s="3">
        <v>3.5000000000000003E-2</v>
      </c>
      <c r="N11" s="3">
        <v>0.04</v>
      </c>
      <c r="O11" s="3">
        <v>0.04</v>
      </c>
      <c r="P11" s="3">
        <v>4.4999999999999998E-2</v>
      </c>
      <c r="Q11" s="3">
        <v>4.4999999999999998E-2</v>
      </c>
      <c r="R11" s="3">
        <v>0.05</v>
      </c>
      <c r="S11" s="3">
        <v>0.05</v>
      </c>
      <c r="T11" s="3">
        <v>0.05</v>
      </c>
      <c r="U11" s="3">
        <v>5.5E-2</v>
      </c>
      <c r="V11" s="3">
        <v>0.05</v>
      </c>
      <c r="W11" s="3">
        <v>4.4999999999999998E-2</v>
      </c>
      <c r="X11" s="3">
        <v>4.4999999999999998E-2</v>
      </c>
      <c r="Y11" s="3">
        <v>0.05</v>
      </c>
      <c r="Z11" s="3">
        <v>4.4999999999999998E-2</v>
      </c>
      <c r="AA11" s="3">
        <v>4.4999999999999998E-2</v>
      </c>
      <c r="AB11" s="3">
        <v>4.2000000000000003E-2</v>
      </c>
      <c r="AC11" s="3"/>
      <c r="AD11" s="3"/>
    </row>
    <row r="12" spans="1:51" ht="15.75" customHeight="1">
      <c r="A12" s="2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>
        <v>0.02</v>
      </c>
      <c r="L12" s="3">
        <v>2.5000000000000001E-2</v>
      </c>
      <c r="M12" s="3">
        <v>0.03</v>
      </c>
      <c r="N12" s="3">
        <v>3.5000000000000003E-2</v>
      </c>
      <c r="O12" s="3">
        <v>3.5000000000000003E-2</v>
      </c>
      <c r="P12" s="3">
        <v>0.04</v>
      </c>
      <c r="Q12" s="3">
        <v>0.04</v>
      </c>
      <c r="R12" s="3">
        <v>4.4999999999999998E-2</v>
      </c>
      <c r="S12" s="3">
        <v>4.4999999999999998E-2</v>
      </c>
      <c r="T12" s="3">
        <v>4.4999999999999998E-2</v>
      </c>
      <c r="U12" s="3">
        <v>0.05</v>
      </c>
      <c r="V12" s="3">
        <v>0.04</v>
      </c>
      <c r="W12" s="3">
        <v>0.04</v>
      </c>
      <c r="X12" s="3">
        <v>0.04</v>
      </c>
      <c r="Y12" s="3">
        <v>4.4999999999999998E-2</v>
      </c>
      <c r="Z12" s="3">
        <v>0.04</v>
      </c>
      <c r="AA12" s="3">
        <v>0.04</v>
      </c>
      <c r="AB12" s="3">
        <v>0.04</v>
      </c>
      <c r="AC12" s="3"/>
      <c r="AD12" s="3"/>
    </row>
    <row r="13" spans="1:51" ht="15.75" customHeight="1">
      <c r="A13" s="2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0.02</v>
      </c>
      <c r="M13" s="3">
        <v>2.5000000000000001E-2</v>
      </c>
      <c r="N13" s="3">
        <v>2.5000000000000001E-2</v>
      </c>
      <c r="O13" s="3">
        <v>0.03</v>
      </c>
      <c r="P13" s="3">
        <v>3.5000000000000003E-2</v>
      </c>
      <c r="Q13" s="3">
        <v>3.5000000000000003E-2</v>
      </c>
      <c r="R13" s="3">
        <v>0.04</v>
      </c>
      <c r="S13" s="3">
        <v>0.04</v>
      </c>
      <c r="T13" s="3">
        <v>0.04</v>
      </c>
      <c r="U13" s="3">
        <v>0.04</v>
      </c>
      <c r="V13" s="3">
        <v>3.5000000000000003E-2</v>
      </c>
      <c r="W13" s="3">
        <v>3.5000000000000003E-2</v>
      </c>
      <c r="X13" s="3">
        <v>3.5000000000000003E-2</v>
      </c>
      <c r="Y13" s="3">
        <v>3.5999999999999997E-2</v>
      </c>
      <c r="Z13" s="3">
        <v>3.4000000000000002E-2</v>
      </c>
      <c r="AA13" s="3">
        <v>3.7999999999999999E-2</v>
      </c>
      <c r="AB13" s="3">
        <v>3.7999999999999999E-2</v>
      </c>
      <c r="AC13" s="3"/>
      <c r="AD13" s="3"/>
    </row>
    <row r="14" spans="1:51" ht="15.75" customHeight="1">
      <c r="A14" s="2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0.02</v>
      </c>
      <c r="N14" s="3">
        <v>0.02</v>
      </c>
      <c r="O14" s="3">
        <v>2.5000000000000001E-2</v>
      </c>
      <c r="P14" s="3">
        <v>0.03</v>
      </c>
      <c r="Q14" s="3">
        <v>0.03</v>
      </c>
      <c r="R14" s="3">
        <v>3.5000000000000003E-2</v>
      </c>
      <c r="S14" s="3">
        <v>3.5000000000000003E-2</v>
      </c>
      <c r="T14" s="3">
        <v>0.03</v>
      </c>
      <c r="U14" s="3">
        <v>2.7E-2</v>
      </c>
      <c r="V14" s="3">
        <v>0.03</v>
      </c>
      <c r="W14" s="3">
        <v>0.03</v>
      </c>
      <c r="X14" s="3">
        <v>0.03</v>
      </c>
      <c r="Y14" s="3">
        <v>0.03</v>
      </c>
      <c r="Z14" s="3">
        <v>3.2000000000000001E-2</v>
      </c>
      <c r="AA14" s="3">
        <v>3.5999999999999997E-2</v>
      </c>
      <c r="AB14" s="3">
        <v>3.5999999999999997E-2</v>
      </c>
      <c r="AC14" s="3"/>
      <c r="AD14" s="3"/>
    </row>
    <row r="15" spans="1:51" ht="15.75" customHeight="1">
      <c r="A15" s="2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1.4999999999999999E-2</v>
      </c>
      <c r="O15" s="3">
        <v>0.02</v>
      </c>
      <c r="P15" s="3">
        <v>2.5000000000000001E-2</v>
      </c>
      <c r="Q15" s="3">
        <v>2.5000000000000001E-2</v>
      </c>
      <c r="R15" s="3">
        <v>0.03</v>
      </c>
      <c r="S15" s="3">
        <v>0.03</v>
      </c>
      <c r="T15" s="3">
        <v>2.5000000000000001E-2</v>
      </c>
      <c r="U15" s="3">
        <v>2.5000000000000001E-2</v>
      </c>
      <c r="V15" s="3">
        <v>2.5000000000000001E-2</v>
      </c>
      <c r="W15" s="3">
        <v>2.8000000000000001E-2</v>
      </c>
      <c r="X15" s="3">
        <v>2.8000000000000001E-2</v>
      </c>
      <c r="Y15" s="3">
        <v>2.8000000000000001E-2</v>
      </c>
      <c r="Z15" s="3">
        <v>0.03</v>
      </c>
      <c r="AA15" s="3">
        <v>3.2000000000000001E-2</v>
      </c>
      <c r="AB15" s="3">
        <v>3.4000000000000002E-2</v>
      </c>
      <c r="AC15" s="3"/>
      <c r="AD15" s="3"/>
    </row>
    <row r="16" spans="1:51" ht="15.75" customHeight="1">
      <c r="A16" s="2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1.4999999999999999E-2</v>
      </c>
      <c r="P16" s="3">
        <v>0.02</v>
      </c>
      <c r="Q16" s="3">
        <v>0.02</v>
      </c>
      <c r="R16" s="3">
        <v>2.5000000000000001E-2</v>
      </c>
      <c r="S16" s="3">
        <v>2.5000000000000001E-2</v>
      </c>
      <c r="T16" s="3">
        <v>0.02</v>
      </c>
      <c r="U16" s="3">
        <v>0.02</v>
      </c>
      <c r="V16" s="3">
        <v>2.1999999999999999E-2</v>
      </c>
      <c r="W16" s="3">
        <v>2.5999999999999999E-2</v>
      </c>
      <c r="X16" s="3">
        <v>2.5999999999999999E-2</v>
      </c>
      <c r="Y16" s="3">
        <v>2.5999999999999999E-2</v>
      </c>
      <c r="Z16" s="3">
        <v>2.8000000000000001E-2</v>
      </c>
      <c r="AA16" s="3">
        <v>0.03</v>
      </c>
      <c r="AB16" s="3">
        <v>3.2000000000000001E-2</v>
      </c>
      <c r="AC16" s="3"/>
      <c r="AD16" s="3"/>
    </row>
    <row r="17" spans="1:30" ht="15.75" customHeight="1">
      <c r="A17" s="2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0.01</v>
      </c>
      <c r="Q17" s="3">
        <v>1.4999999999999999E-2</v>
      </c>
      <c r="R17" s="3">
        <v>0.02</v>
      </c>
      <c r="S17" s="3">
        <v>0.02</v>
      </c>
      <c r="T17" s="3">
        <v>1.7999999999999999E-2</v>
      </c>
      <c r="U17" s="3">
        <v>1.7999999999999999E-2</v>
      </c>
      <c r="V17" s="3">
        <v>0.02</v>
      </c>
      <c r="W17" s="3">
        <v>2.4E-2</v>
      </c>
      <c r="X17" s="3">
        <v>2.4E-2</v>
      </c>
      <c r="Y17" s="3">
        <v>2.4E-2</v>
      </c>
      <c r="Z17" s="3">
        <v>2.5999999999999999E-2</v>
      </c>
      <c r="AA17" s="3">
        <v>2.8000000000000001E-2</v>
      </c>
      <c r="AB17" s="3">
        <v>0.03</v>
      </c>
      <c r="AC17" s="3"/>
      <c r="AD17" s="3"/>
    </row>
    <row r="18" spans="1:30" ht="15.75" customHeight="1">
      <c r="A18" s="2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0.01</v>
      </c>
      <c r="R18" s="3">
        <v>1.4999999999999999E-2</v>
      </c>
      <c r="S18" s="3">
        <v>1.7999999999999999E-2</v>
      </c>
      <c r="T18" s="3">
        <v>1.6E-2</v>
      </c>
      <c r="U18" s="3">
        <v>1.6E-2</v>
      </c>
      <c r="V18" s="3">
        <v>1.7999999999999999E-2</v>
      </c>
      <c r="W18" s="3">
        <v>2.1999999999999999E-2</v>
      </c>
      <c r="X18" s="3">
        <v>2.1999999999999999E-2</v>
      </c>
      <c r="Y18" s="3">
        <v>2.1999999999999999E-2</v>
      </c>
      <c r="Z18" s="3">
        <v>2.4E-2</v>
      </c>
      <c r="AA18" s="3">
        <v>2.5999999999999999E-2</v>
      </c>
      <c r="AB18" s="3">
        <v>2.8000000000000001E-2</v>
      </c>
      <c r="AC18" s="3"/>
      <c r="AD18" s="3"/>
    </row>
    <row r="19" spans="1:30" ht="15.75" customHeight="1">
      <c r="A19" s="2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0.01</v>
      </c>
      <c r="S19" s="3">
        <v>1.2E-2</v>
      </c>
      <c r="T19" s="3">
        <v>1.4E-2</v>
      </c>
      <c r="U19" s="3">
        <v>1.4E-2</v>
      </c>
      <c r="V19" s="3">
        <v>1.6E-2</v>
      </c>
      <c r="W19" s="3">
        <v>0.02</v>
      </c>
      <c r="X19" s="3">
        <v>0.02</v>
      </c>
      <c r="Y19" s="3">
        <v>0.02</v>
      </c>
      <c r="Z19" s="3">
        <v>2.1999999999999999E-2</v>
      </c>
      <c r="AA19" s="3">
        <v>2.4E-2</v>
      </c>
      <c r="AB19" s="3">
        <v>2.5999999999999999E-2</v>
      </c>
      <c r="AC19" s="3"/>
      <c r="AD19" s="3"/>
    </row>
    <row r="20" spans="1:30" ht="15.75" customHeight="1">
      <c r="A20" s="2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0.01</v>
      </c>
      <c r="T20" s="3">
        <v>1.2E-2</v>
      </c>
      <c r="U20" s="3">
        <v>1.2E-2</v>
      </c>
      <c r="V20" s="3">
        <v>1.4E-2</v>
      </c>
      <c r="W20" s="3">
        <v>1.7999999999999999E-2</v>
      </c>
      <c r="X20" s="3">
        <v>1.7999999999999999E-2</v>
      </c>
      <c r="Y20" s="3">
        <v>1.7999999999999999E-2</v>
      </c>
      <c r="Z20" s="3">
        <v>0.02</v>
      </c>
      <c r="AA20" s="3">
        <v>2.1999999999999999E-2</v>
      </c>
      <c r="AB20" s="3">
        <v>2.4E-2</v>
      </c>
      <c r="AC20" s="3"/>
      <c r="AD20" s="3"/>
    </row>
    <row r="21" spans="1:30" ht="15.75" customHeight="1">
      <c r="A21" s="2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0.01</v>
      </c>
      <c r="U21" s="3">
        <v>0.01</v>
      </c>
      <c r="V21" s="3">
        <v>1.2E-2</v>
      </c>
      <c r="W21" s="3">
        <v>1.6E-2</v>
      </c>
      <c r="X21" s="3">
        <v>1.6E-2</v>
      </c>
      <c r="Y21" s="3">
        <v>1.6E-2</v>
      </c>
      <c r="Z21" s="3">
        <v>1.7999999999999999E-2</v>
      </c>
      <c r="AA21" s="3">
        <v>0.02</v>
      </c>
      <c r="AB21" s="3">
        <v>2.1999999999999999E-2</v>
      </c>
      <c r="AC21" s="3"/>
      <c r="AD21" s="3"/>
    </row>
    <row r="22" spans="1:30" ht="15.75" customHeight="1">
      <c r="A22" s="2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8.0000000000000002E-3</v>
      </c>
      <c r="V22" s="3">
        <v>0.01</v>
      </c>
      <c r="W22" s="3">
        <v>1.4E-2</v>
      </c>
      <c r="X22" s="3">
        <v>1.4E-2</v>
      </c>
      <c r="Y22" s="3">
        <v>1.4E-2</v>
      </c>
      <c r="Z22" s="3">
        <v>1.6E-2</v>
      </c>
      <c r="AA22" s="3">
        <v>1.7999999999999999E-2</v>
      </c>
      <c r="AB22" s="3">
        <v>0.02</v>
      </c>
      <c r="AC22" s="3"/>
      <c r="AD22" s="3"/>
    </row>
    <row r="23" spans="1:30" ht="15.75" customHeight="1">
      <c r="A23" s="2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8.0000000000000002E-3</v>
      </c>
      <c r="W23" s="3">
        <v>0.01</v>
      </c>
      <c r="X23" s="3">
        <v>1.2E-2</v>
      </c>
      <c r="Y23" s="3">
        <v>1.2E-2</v>
      </c>
      <c r="Z23" s="3">
        <v>1.4E-2</v>
      </c>
      <c r="AA23" s="3">
        <v>1.6E-2</v>
      </c>
      <c r="AB23" s="3">
        <v>1.6E-2</v>
      </c>
      <c r="AC23" s="3"/>
      <c r="AD23" s="3"/>
    </row>
    <row r="24" spans="1:30" ht="15.75" customHeight="1">
      <c r="A24" s="2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7.0000000000000001E-3</v>
      </c>
      <c r="X24" s="3">
        <v>8.0000000000000002E-3</v>
      </c>
      <c r="Y24" s="3">
        <v>0.01</v>
      </c>
      <c r="Z24" s="3">
        <v>1.2E-2</v>
      </c>
      <c r="AA24" s="3">
        <v>1.4E-2</v>
      </c>
      <c r="AB24" s="3">
        <v>1.4E-2</v>
      </c>
      <c r="AC24" s="3"/>
      <c r="AD24" s="3"/>
    </row>
    <row r="25" spans="1:30" ht="15.75" customHeight="1">
      <c r="A25" s="2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>
        <v>7.0000000000000001E-3</v>
      </c>
      <c r="Y25" s="3">
        <v>8.0000000000000002E-3</v>
      </c>
      <c r="Z25" s="3">
        <v>0.01</v>
      </c>
      <c r="AA25" s="3">
        <v>1.2E-2</v>
      </c>
      <c r="AB25" s="3">
        <v>1.2E-2</v>
      </c>
      <c r="AC25" s="3"/>
      <c r="AD25" s="3"/>
    </row>
    <row r="26" spans="1:30" ht="15.75" customHeight="1">
      <c r="A26" s="2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v>6.0000000000000001E-3</v>
      </c>
      <c r="Z26" s="3">
        <v>8.0000000000000002E-3</v>
      </c>
      <c r="AA26" s="3">
        <v>0.01</v>
      </c>
      <c r="AB26" s="3">
        <v>0.01</v>
      </c>
      <c r="AC26" s="3"/>
      <c r="AD26" s="3"/>
    </row>
    <row r="27" spans="1:30" ht="15.75" customHeight="1">
      <c r="A27" s="2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6.0000000000000001E-3</v>
      </c>
      <c r="AA27" s="3">
        <v>8.0000000000000002E-3</v>
      </c>
      <c r="AB27" s="3">
        <v>8.0000000000000002E-3</v>
      </c>
      <c r="AC27" s="3"/>
      <c r="AD27" s="3"/>
    </row>
    <row r="28" spans="1:30" ht="15.75" customHeight="1">
      <c r="A28" s="2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v>6.0000000000000001E-3</v>
      </c>
      <c r="AB28" s="3">
        <v>6.0000000000000001E-3</v>
      </c>
      <c r="AC28" s="3"/>
      <c r="AD28" s="3"/>
    </row>
    <row r="29" spans="1:30" ht="15.75" customHeight="1">
      <c r="A29" s="2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>
        <v>4.0000000000000001E-3</v>
      </c>
      <c r="AC29" s="3"/>
      <c r="AD29" s="3"/>
    </row>
    <row r="30" spans="1:30" ht="15.75" customHeight="1">
      <c r="A30" s="2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6.0000000000000001E-3</v>
      </c>
      <c r="AD30" s="3"/>
    </row>
    <row r="31" spans="1:30" ht="15.75" customHeight="1">
      <c r="A31" s="2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>
        <v>6.0000000000000001E-3</v>
      </c>
    </row>
    <row r="32" spans="1:30" ht="15.75" customHeight="1">
      <c r="A32" s="2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5.75" customHeight="1">
      <c r="A33" s="2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.75" customHeight="1">
      <c r="A34" s="23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 customHeight="1">
      <c r="A35" s="23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5.75" customHeight="1">
      <c r="A36" s="23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 customHeight="1">
      <c r="A37" s="23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5.75" customHeight="1">
      <c r="A38" s="23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5.75" customHeight="1">
      <c r="A39" s="23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.75" customHeight="1">
      <c r="A40" s="23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5.75" customHeight="1">
      <c r="A41" s="23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5.75" customHeight="1">
      <c r="A42" s="23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>
      <c r="A43" s="23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5.75" customHeight="1">
      <c r="A44" s="23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>
      <c r="A45" s="23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75" customHeight="1">
      <c r="A46" s="23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5.75" customHeight="1">
      <c r="A47" s="23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5.75" customHeight="1">
      <c r="A48" s="23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5.75" customHeight="1">
      <c r="A49" s="23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5.75" customHeight="1">
      <c r="A50" s="23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5.75" customHeight="1">
      <c r="A51" s="23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5.7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5.75" customHeight="1"/>
    <row r="54" spans="1:30" ht="15.75" customHeight="1"/>
    <row r="55" spans="1:30" ht="15.75" customHeight="1"/>
    <row r="56" spans="1:30" ht="15.75" customHeight="1"/>
    <row r="57" spans="1:30" ht="15.75" customHeight="1"/>
    <row r="58" spans="1:30" ht="15.75" customHeight="1"/>
    <row r="59" spans="1:30" ht="15.75" customHeight="1"/>
    <row r="60" spans="1:30" ht="15.75" customHeight="1"/>
    <row r="61" spans="1:30" ht="15.75" customHeight="1"/>
    <row r="62" spans="1:30" ht="15.75" customHeight="1"/>
    <row r="63" spans="1:30" ht="15.75" customHeight="1"/>
    <row r="64" spans="1:3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baseColWidth="10" defaultColWidth="11.1640625" defaultRowHeight="15" customHeight="1"/>
  <cols>
    <col min="1" max="1" width="2.6640625" customWidth="1"/>
    <col min="2" max="2" width="13.1640625" customWidth="1"/>
    <col min="3" max="3" width="50.33203125" customWidth="1"/>
    <col min="4" max="5" width="15.6640625" customWidth="1"/>
    <col min="6" max="6" width="15.1640625" customWidth="1"/>
    <col min="7" max="9" width="14.5" customWidth="1"/>
    <col min="10" max="10" width="17" customWidth="1"/>
    <col min="11" max="11" width="16.33203125" customWidth="1"/>
    <col min="12" max="26" width="10.5" customWidth="1"/>
  </cols>
  <sheetData>
    <row r="1" spans="1:26" ht="48" customHeight="1">
      <c r="C1" s="63" t="s">
        <v>365</v>
      </c>
      <c r="D1" s="63"/>
      <c r="E1" s="63"/>
      <c r="F1" s="68" t="s">
        <v>175</v>
      </c>
      <c r="I1" s="2"/>
      <c r="J1" s="2"/>
    </row>
    <row r="2" spans="1:26" ht="33" customHeight="1">
      <c r="C2" s="63"/>
      <c r="D2" s="63"/>
      <c r="E2" s="63"/>
      <c r="F2" s="68"/>
      <c r="I2" s="2"/>
      <c r="J2" s="2"/>
    </row>
    <row r="3" spans="1:26" ht="30.75" customHeight="1">
      <c r="A3" s="9"/>
      <c r="B3" s="263" t="s">
        <v>367</v>
      </c>
      <c r="C3" s="126" t="str">
        <f>CONCATENATE(C4, " &amp; ",C5)</f>
        <v>Richard Higgins &amp; Theron Parker</v>
      </c>
      <c r="D3" s="72" t="s">
        <v>180</v>
      </c>
      <c r="E3" s="72" t="s">
        <v>187</v>
      </c>
      <c r="F3" s="180" t="s">
        <v>346</v>
      </c>
      <c r="G3" s="80" t="s">
        <v>347</v>
      </c>
      <c r="H3" s="181" t="s">
        <v>348</v>
      </c>
      <c r="I3" s="71" t="s">
        <v>349</v>
      </c>
      <c r="J3" s="72" t="s">
        <v>350</v>
      </c>
      <c r="K3" s="71" t="s">
        <v>191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.75" customHeight="1">
      <c r="B4" s="264"/>
      <c r="C4" s="182" t="str">
        <f>Roster!C4</f>
        <v>Richard Higgins</v>
      </c>
      <c r="D4" s="183">
        <f>Roster!I4</f>
        <v>177</v>
      </c>
      <c r="E4" s="184">
        <f>(Percentage!E7-'Double Score'!D4)*Percentage!C7</f>
        <v>33</v>
      </c>
      <c r="F4" s="185">
        <v>191</v>
      </c>
      <c r="G4" s="135">
        <v>118</v>
      </c>
      <c r="H4" s="186">
        <v>188</v>
      </c>
      <c r="I4" s="187">
        <f t="shared" ref="I4:I5" si="0">SUM(F4:H4)</f>
        <v>497</v>
      </c>
      <c r="J4" s="188">
        <f t="shared" ref="J4:J5" si="1">E4*3</f>
        <v>99</v>
      </c>
      <c r="K4" s="189">
        <f t="shared" ref="K4:K6" si="2">SUM(I4:J4)</f>
        <v>596</v>
      </c>
    </row>
    <row r="5" spans="1:26" ht="24.75" customHeight="1">
      <c r="B5" s="265"/>
      <c r="C5" s="190" t="str">
        <f>Roster!C5</f>
        <v>Theron Parker</v>
      </c>
      <c r="D5" s="191">
        <f>Roster!I5</f>
        <v>199</v>
      </c>
      <c r="E5" s="153">
        <f>(Percentage!E7-'Double Score'!D5)*Percentage!C7</f>
        <v>11</v>
      </c>
      <c r="F5" s="192">
        <v>267</v>
      </c>
      <c r="G5" s="155">
        <v>199</v>
      </c>
      <c r="H5" s="193">
        <v>268</v>
      </c>
      <c r="I5" s="194">
        <f t="shared" si="0"/>
        <v>734</v>
      </c>
      <c r="J5" s="195">
        <f t="shared" si="1"/>
        <v>33</v>
      </c>
      <c r="K5" s="196">
        <f t="shared" si="2"/>
        <v>767</v>
      </c>
    </row>
    <row r="6" spans="1:26" ht="24" customHeight="1">
      <c r="C6" s="43"/>
      <c r="D6" s="43"/>
      <c r="E6" s="43"/>
      <c r="F6" s="112"/>
      <c r="G6" s="43"/>
      <c r="H6" s="43"/>
      <c r="I6" s="197">
        <f t="shared" ref="I6:J6" si="3">SUM(I4:I5)</f>
        <v>1231</v>
      </c>
      <c r="J6" s="198">
        <f t="shared" si="3"/>
        <v>132</v>
      </c>
      <c r="K6" s="199">
        <f t="shared" si="2"/>
        <v>1363</v>
      </c>
    </row>
    <row r="7" spans="1:26" ht="48" customHeight="1">
      <c r="C7" s="112"/>
      <c r="F7" s="112"/>
      <c r="I7" s="2"/>
      <c r="J7" s="2"/>
    </row>
    <row r="8" spans="1:26" ht="30.75" customHeight="1">
      <c r="A8" s="9"/>
      <c r="B8" s="263" t="s">
        <v>370</v>
      </c>
      <c r="C8" s="126" t="str">
        <f>CONCATENATE(C9, " &amp; ",C10)</f>
        <v>Stephanie Hurwitz &amp; Joshua Dalton</v>
      </c>
      <c r="D8" s="72" t="s">
        <v>180</v>
      </c>
      <c r="E8" s="72" t="s">
        <v>187</v>
      </c>
      <c r="F8" s="180" t="s">
        <v>346</v>
      </c>
      <c r="G8" s="80" t="s">
        <v>347</v>
      </c>
      <c r="H8" s="181" t="s">
        <v>348</v>
      </c>
      <c r="I8" s="71" t="s">
        <v>349</v>
      </c>
      <c r="J8" s="72" t="s">
        <v>350</v>
      </c>
      <c r="K8" s="71" t="s">
        <v>191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.75" customHeight="1">
      <c r="B9" s="264"/>
      <c r="C9" s="182" t="str">
        <f>Roster!C6</f>
        <v>Stephanie Hurwitz</v>
      </c>
      <c r="D9" s="183">
        <f>Roster!I6</f>
        <v>122</v>
      </c>
      <c r="E9" s="184">
        <f>(Percentage!E7-'Double Score'!D9)*Percentage!C7</f>
        <v>88</v>
      </c>
      <c r="F9" s="185">
        <v>138</v>
      </c>
      <c r="G9" s="135">
        <v>115</v>
      </c>
      <c r="H9" s="186">
        <v>131</v>
      </c>
      <c r="I9" s="187">
        <f t="shared" ref="I9:I10" si="4">SUM(F9:H9)</f>
        <v>384</v>
      </c>
      <c r="J9" s="188">
        <f t="shared" ref="J9:J10" si="5">E9*3</f>
        <v>264</v>
      </c>
      <c r="K9" s="189">
        <f t="shared" ref="K9:K11" si="6">SUM(I9:J9)</f>
        <v>648</v>
      </c>
    </row>
    <row r="10" spans="1:26" ht="24.75" customHeight="1">
      <c r="B10" s="265"/>
      <c r="C10" s="190" t="str">
        <f>Roster!C7</f>
        <v>Joshua Dalton</v>
      </c>
      <c r="D10" s="191">
        <f>Roster!I7</f>
        <v>203</v>
      </c>
      <c r="E10" s="153">
        <f>(Percentage!E7-'Double Score'!D10)*Percentage!C7</f>
        <v>7</v>
      </c>
      <c r="F10" s="192">
        <v>267</v>
      </c>
      <c r="G10" s="155">
        <v>223</v>
      </c>
      <c r="H10" s="193">
        <v>214</v>
      </c>
      <c r="I10" s="194">
        <f t="shared" si="4"/>
        <v>704</v>
      </c>
      <c r="J10" s="195">
        <f t="shared" si="5"/>
        <v>21</v>
      </c>
      <c r="K10" s="196">
        <f t="shared" si="6"/>
        <v>725</v>
      </c>
    </row>
    <row r="11" spans="1:26" ht="24" customHeight="1">
      <c r="C11" s="43"/>
      <c r="D11" s="43"/>
      <c r="E11" s="43"/>
      <c r="F11" s="112"/>
      <c r="G11" s="43"/>
      <c r="H11" s="43"/>
      <c r="I11" s="197">
        <f t="shared" ref="I11:J11" si="7">SUM(I9:I10)</f>
        <v>1088</v>
      </c>
      <c r="J11" s="198">
        <f t="shared" si="7"/>
        <v>285</v>
      </c>
      <c r="K11" s="199">
        <f t="shared" si="6"/>
        <v>1373</v>
      </c>
    </row>
    <row r="12" spans="1:26" ht="48" customHeight="1">
      <c r="C12" s="112"/>
      <c r="F12" s="112"/>
      <c r="I12" s="2"/>
      <c r="J12" s="2"/>
    </row>
    <row r="13" spans="1:26" ht="30.75" customHeight="1">
      <c r="A13" s="9"/>
      <c r="B13" s="263" t="s">
        <v>371</v>
      </c>
      <c r="C13" s="126" t="str">
        <f>CONCATENATE(C14, " &amp; ",C15)</f>
        <v>Ann Marie Wagnor-White &amp; Donald Modisette</v>
      </c>
      <c r="D13" s="72" t="s">
        <v>180</v>
      </c>
      <c r="E13" s="72" t="s">
        <v>187</v>
      </c>
      <c r="F13" s="180" t="s">
        <v>346</v>
      </c>
      <c r="G13" s="80" t="s">
        <v>347</v>
      </c>
      <c r="H13" s="181" t="s">
        <v>348</v>
      </c>
      <c r="I13" s="71" t="s">
        <v>349</v>
      </c>
      <c r="J13" s="72" t="s">
        <v>350</v>
      </c>
      <c r="K13" s="71" t="s">
        <v>191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4.75" customHeight="1">
      <c r="B14" s="264"/>
      <c r="C14" s="182" t="str">
        <f>Roster!C11</f>
        <v>Ann Marie Wagnor-White</v>
      </c>
      <c r="D14" s="183">
        <f>Roster!I11</f>
        <v>155</v>
      </c>
      <c r="E14" s="184">
        <f>(Percentage!E7-'Double Score'!D14)*Percentage!C7</f>
        <v>55</v>
      </c>
      <c r="F14" s="185">
        <v>148</v>
      </c>
      <c r="G14" s="135">
        <v>133</v>
      </c>
      <c r="H14" s="186">
        <v>153</v>
      </c>
      <c r="I14" s="187">
        <f t="shared" ref="I14:I15" si="8">SUM(F14:H14)</f>
        <v>434</v>
      </c>
      <c r="J14" s="188">
        <f t="shared" ref="J14:J15" si="9">E14*3</f>
        <v>165</v>
      </c>
      <c r="K14" s="189">
        <f t="shared" ref="K14:K16" si="10">SUM(I14:J14)</f>
        <v>599</v>
      </c>
    </row>
    <row r="15" spans="1:26" ht="24.75" customHeight="1">
      <c r="B15" s="265"/>
      <c r="C15" s="190" t="str">
        <f>Roster!C12</f>
        <v>Donald Modisette</v>
      </c>
      <c r="D15" s="191">
        <f>Roster!I12</f>
        <v>188</v>
      </c>
      <c r="E15" s="153">
        <f>(Percentage!E7-'Double Score'!D15)*Percentage!C7</f>
        <v>22</v>
      </c>
      <c r="F15" s="192">
        <v>206</v>
      </c>
      <c r="G15" s="155">
        <v>182</v>
      </c>
      <c r="H15" s="193">
        <v>143</v>
      </c>
      <c r="I15" s="194">
        <f t="shared" si="8"/>
        <v>531</v>
      </c>
      <c r="J15" s="195">
        <f t="shared" si="9"/>
        <v>66</v>
      </c>
      <c r="K15" s="196">
        <f t="shared" si="10"/>
        <v>597</v>
      </c>
    </row>
    <row r="16" spans="1:26" ht="24" customHeight="1">
      <c r="C16" s="43"/>
      <c r="D16" s="43"/>
      <c r="E16" s="43"/>
      <c r="F16" s="112"/>
      <c r="G16" s="43"/>
      <c r="H16" s="43"/>
      <c r="I16" s="197">
        <f t="shared" ref="I16:J16" si="11">SUM(I14:I15)</f>
        <v>965</v>
      </c>
      <c r="J16" s="198">
        <f t="shared" si="11"/>
        <v>231</v>
      </c>
      <c r="K16" s="199">
        <f t="shared" si="10"/>
        <v>1196</v>
      </c>
    </row>
    <row r="17" spans="1:26" ht="48" customHeight="1">
      <c r="F17" s="112"/>
      <c r="I17" s="2"/>
      <c r="J17" s="2"/>
    </row>
    <row r="18" spans="1:26" ht="30.75" customHeight="1">
      <c r="A18" s="9"/>
      <c r="B18" s="263" t="s">
        <v>373</v>
      </c>
      <c r="C18" s="126" t="str">
        <f>CONCATENATE(C19, " &amp; ",C20)</f>
        <v>Alex Bonura &amp; Walter Holder</v>
      </c>
      <c r="D18" s="72" t="s">
        <v>180</v>
      </c>
      <c r="E18" s="72" t="s">
        <v>187</v>
      </c>
      <c r="F18" s="180" t="s">
        <v>346</v>
      </c>
      <c r="G18" s="80" t="s">
        <v>347</v>
      </c>
      <c r="H18" s="181" t="s">
        <v>348</v>
      </c>
      <c r="I18" s="71" t="s">
        <v>349</v>
      </c>
      <c r="J18" s="72" t="s">
        <v>350</v>
      </c>
      <c r="K18" s="71" t="s">
        <v>191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.75" customHeight="1">
      <c r="B19" s="264"/>
      <c r="C19" s="182" t="str">
        <f>Roster!C13</f>
        <v>Alex Bonura</v>
      </c>
      <c r="D19" s="183">
        <f>Roster!I13</f>
        <v>117</v>
      </c>
      <c r="E19" s="184">
        <f>(Percentage!E7-'Double Score'!D19)*Percentage!C7</f>
        <v>93</v>
      </c>
      <c r="F19" s="185">
        <v>127</v>
      </c>
      <c r="G19" s="135">
        <v>153</v>
      </c>
      <c r="H19" s="186">
        <v>134</v>
      </c>
      <c r="I19" s="187">
        <f t="shared" ref="I19:I20" si="12">SUM(F19:H19)</f>
        <v>414</v>
      </c>
      <c r="J19" s="188">
        <f t="shared" ref="J19:J20" si="13">E19*3</f>
        <v>279</v>
      </c>
      <c r="K19" s="189">
        <f t="shared" ref="K19:K21" si="14">SUM(I19:J19)</f>
        <v>693</v>
      </c>
    </row>
    <row r="20" spans="1:26" ht="24.75" customHeight="1">
      <c r="B20" s="265"/>
      <c r="C20" s="190" t="str">
        <f>Roster!C14</f>
        <v>Walter Holder</v>
      </c>
      <c r="D20" s="191">
        <f>Roster!I14</f>
        <v>147</v>
      </c>
      <c r="E20" s="153">
        <f>(Percentage!E7-'Double Score'!D20)*Percentage!C7</f>
        <v>63</v>
      </c>
      <c r="F20" s="192">
        <v>145</v>
      </c>
      <c r="G20" s="155">
        <v>152</v>
      </c>
      <c r="H20" s="193">
        <v>157</v>
      </c>
      <c r="I20" s="194">
        <f t="shared" si="12"/>
        <v>454</v>
      </c>
      <c r="J20" s="195">
        <f t="shared" si="13"/>
        <v>189</v>
      </c>
      <c r="K20" s="196">
        <f t="shared" si="14"/>
        <v>643</v>
      </c>
    </row>
    <row r="21" spans="1:26" ht="24" customHeight="1">
      <c r="C21" s="43"/>
      <c r="D21" s="43"/>
      <c r="E21" s="43"/>
      <c r="F21" s="112"/>
      <c r="G21" s="43"/>
      <c r="H21" s="43"/>
      <c r="I21" s="197">
        <f t="shared" ref="I21:J21" si="15">SUM(I19:I20)</f>
        <v>868</v>
      </c>
      <c r="J21" s="198">
        <f t="shared" si="15"/>
        <v>468</v>
      </c>
      <c r="K21" s="199">
        <f t="shared" si="14"/>
        <v>1336</v>
      </c>
    </row>
    <row r="22" spans="1:26" ht="48" customHeight="1">
      <c r="F22" s="112"/>
      <c r="I22" s="2"/>
      <c r="J22" s="2"/>
    </row>
    <row r="23" spans="1:26" ht="30.75" customHeight="1">
      <c r="A23" s="9"/>
      <c r="B23" s="263" t="s">
        <v>374</v>
      </c>
      <c r="C23" s="126" t="str">
        <f>CONCATENATE(C24, " &amp; ",C25)</f>
        <v>Stacey Pate &amp; Douglas Haley</v>
      </c>
      <c r="D23" s="72" t="s">
        <v>180</v>
      </c>
      <c r="E23" s="72" t="s">
        <v>187</v>
      </c>
      <c r="F23" s="180" t="s">
        <v>346</v>
      </c>
      <c r="G23" s="80" t="s">
        <v>347</v>
      </c>
      <c r="H23" s="181" t="s">
        <v>348</v>
      </c>
      <c r="I23" s="71" t="s">
        <v>349</v>
      </c>
      <c r="J23" s="72" t="s">
        <v>350</v>
      </c>
      <c r="K23" s="71" t="s">
        <v>191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.75" customHeight="1">
      <c r="B24" s="264"/>
      <c r="C24" s="182" t="str">
        <f>Roster!C19</f>
        <v>Stacey Pate</v>
      </c>
      <c r="D24" s="183">
        <f>Roster!I19</f>
        <v>167</v>
      </c>
      <c r="E24" s="184">
        <f>(Percentage!E7-'Double Score'!D24)*Percentage!C7</f>
        <v>43</v>
      </c>
      <c r="F24" s="185">
        <v>182</v>
      </c>
      <c r="G24" s="135">
        <v>152</v>
      </c>
      <c r="H24" s="186">
        <v>157</v>
      </c>
      <c r="I24" s="187">
        <f t="shared" ref="I24:I25" si="16">SUM(F24:H24)</f>
        <v>491</v>
      </c>
      <c r="J24" s="188">
        <f t="shared" ref="J24:J25" si="17">E24*3</f>
        <v>129</v>
      </c>
      <c r="K24" s="189">
        <f t="shared" ref="K24:K26" si="18">SUM(I24:J24)</f>
        <v>620</v>
      </c>
    </row>
    <row r="25" spans="1:26" ht="24.75" customHeight="1">
      <c r="B25" s="265"/>
      <c r="C25" s="190" t="str">
        <f>Roster!C18</f>
        <v>Douglas Haley</v>
      </c>
      <c r="D25" s="191">
        <f>Roster!I18</f>
        <v>209</v>
      </c>
      <c r="E25" s="153">
        <f>(Percentage!E7-'Double Score'!D25)*Percentage!C7</f>
        <v>1</v>
      </c>
      <c r="F25" s="192">
        <v>225</v>
      </c>
      <c r="G25" s="155">
        <v>248</v>
      </c>
      <c r="H25" s="193">
        <v>258</v>
      </c>
      <c r="I25" s="194">
        <f t="shared" si="16"/>
        <v>731</v>
      </c>
      <c r="J25" s="195">
        <f t="shared" si="17"/>
        <v>3</v>
      </c>
      <c r="K25" s="196">
        <f t="shared" si="18"/>
        <v>734</v>
      </c>
    </row>
    <row r="26" spans="1:26" ht="24" customHeight="1">
      <c r="C26" s="43"/>
      <c r="D26" s="43"/>
      <c r="E26" s="43"/>
      <c r="F26" s="112"/>
      <c r="G26" s="43"/>
      <c r="H26" s="43"/>
      <c r="I26" s="197">
        <f t="shared" ref="I26:J26" si="19">SUM(I24:I25)</f>
        <v>1222</v>
      </c>
      <c r="J26" s="198">
        <f t="shared" si="19"/>
        <v>132</v>
      </c>
      <c r="K26" s="199">
        <f t="shared" si="18"/>
        <v>1354</v>
      </c>
    </row>
    <row r="27" spans="1:26" ht="48" customHeight="1">
      <c r="C27" s="112"/>
      <c r="F27" s="112"/>
      <c r="I27" s="2"/>
      <c r="J27" s="2"/>
    </row>
    <row r="28" spans="1:26" ht="30.75" customHeight="1">
      <c r="A28" s="9"/>
      <c r="B28" s="263" t="s">
        <v>376</v>
      </c>
      <c r="C28" s="126" t="str">
        <f>CONCATENATE(C29, " &amp; ",C30)</f>
        <v>Elton Roberson &amp; John Sidener</v>
      </c>
      <c r="D28" s="72" t="s">
        <v>180</v>
      </c>
      <c r="E28" s="72" t="s">
        <v>187</v>
      </c>
      <c r="F28" s="180" t="s">
        <v>346</v>
      </c>
      <c r="G28" s="80" t="s">
        <v>347</v>
      </c>
      <c r="H28" s="181" t="s">
        <v>348</v>
      </c>
      <c r="I28" s="71" t="s">
        <v>349</v>
      </c>
      <c r="J28" s="72" t="s">
        <v>350</v>
      </c>
      <c r="K28" s="71" t="s">
        <v>191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.75" customHeight="1">
      <c r="B29" s="264"/>
      <c r="C29" s="182" t="str">
        <f>Roster!C21</f>
        <v>Elton Roberson</v>
      </c>
      <c r="D29" s="183">
        <f>Roster!I21</f>
        <v>188</v>
      </c>
      <c r="E29" s="184">
        <f>(Percentage!E7-'Double Score'!D29)*Percentage!C7</f>
        <v>22</v>
      </c>
      <c r="F29" s="185">
        <v>160</v>
      </c>
      <c r="G29" s="135">
        <v>211</v>
      </c>
      <c r="H29" s="186">
        <v>181</v>
      </c>
      <c r="I29" s="187">
        <f t="shared" ref="I29:I30" si="20">SUM(F29:H29)</f>
        <v>552</v>
      </c>
      <c r="J29" s="188">
        <f t="shared" ref="J29:J30" si="21">E29*3</f>
        <v>66</v>
      </c>
      <c r="K29" s="189">
        <f t="shared" ref="K29:K31" si="22">SUM(I29:J29)</f>
        <v>618</v>
      </c>
    </row>
    <row r="30" spans="1:26" ht="24.75" customHeight="1">
      <c r="B30" s="265"/>
      <c r="C30" s="190" t="str">
        <f>Roster!C20</f>
        <v>John Sidener</v>
      </c>
      <c r="D30" s="191">
        <f>Roster!I20</f>
        <v>147</v>
      </c>
      <c r="E30" s="153">
        <f>(Percentage!E7-'Double Score'!D30)*Percentage!C7</f>
        <v>63</v>
      </c>
      <c r="F30" s="192">
        <v>126</v>
      </c>
      <c r="G30" s="155">
        <v>196</v>
      </c>
      <c r="H30" s="193">
        <v>171</v>
      </c>
      <c r="I30" s="194">
        <f t="shared" si="20"/>
        <v>493</v>
      </c>
      <c r="J30" s="195">
        <f t="shared" si="21"/>
        <v>189</v>
      </c>
      <c r="K30" s="196">
        <f t="shared" si="22"/>
        <v>682</v>
      </c>
    </row>
    <row r="31" spans="1:26" ht="24" customHeight="1">
      <c r="C31" s="43"/>
      <c r="D31" s="43"/>
      <c r="E31" s="43"/>
      <c r="F31" s="112"/>
      <c r="G31" s="43"/>
      <c r="H31" s="43"/>
      <c r="I31" s="197">
        <f t="shared" ref="I31:J31" si="23">SUM(I29:I30)</f>
        <v>1045</v>
      </c>
      <c r="J31" s="198">
        <f t="shared" si="23"/>
        <v>255</v>
      </c>
      <c r="K31" s="199">
        <f t="shared" si="22"/>
        <v>1300</v>
      </c>
    </row>
    <row r="32" spans="1:26" ht="48" customHeight="1">
      <c r="C32" s="112"/>
      <c r="F32" s="112"/>
      <c r="I32" s="2"/>
      <c r="J32" s="2"/>
    </row>
    <row r="33" spans="1:26" ht="30.75" customHeight="1">
      <c r="A33" s="9"/>
      <c r="B33" s="263" t="s">
        <v>378</v>
      </c>
      <c r="C33" s="126" t="str">
        <f>CONCATENATE(C34, " &amp; ",C35)</f>
        <v>Fay Garvin &amp; Robert Smith</v>
      </c>
      <c r="D33" s="72" t="s">
        <v>180</v>
      </c>
      <c r="E33" s="72" t="s">
        <v>187</v>
      </c>
      <c r="F33" s="180" t="s">
        <v>346</v>
      </c>
      <c r="G33" s="80" t="s">
        <v>347</v>
      </c>
      <c r="H33" s="181" t="s">
        <v>348</v>
      </c>
      <c r="I33" s="71" t="s">
        <v>349</v>
      </c>
      <c r="J33" s="72" t="s">
        <v>350</v>
      </c>
      <c r="K33" s="71" t="s">
        <v>191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.75" customHeight="1">
      <c r="B34" s="264"/>
      <c r="C34" s="182" t="str">
        <f>Roster!C25</f>
        <v>Fay Garvin</v>
      </c>
      <c r="D34" s="183">
        <f>Roster!I25</f>
        <v>152</v>
      </c>
      <c r="E34" s="184">
        <f>(Percentage!E7-'Double Score'!D34)*Percentage!C7</f>
        <v>58</v>
      </c>
      <c r="F34" s="185">
        <v>141</v>
      </c>
      <c r="G34" s="135">
        <v>137</v>
      </c>
      <c r="H34" s="186">
        <v>196</v>
      </c>
      <c r="I34" s="187">
        <f t="shared" ref="I34:I35" si="24">SUM(F34:H34)</f>
        <v>474</v>
      </c>
      <c r="J34" s="188">
        <f t="shared" ref="J34:J35" si="25">E34*3</f>
        <v>174</v>
      </c>
      <c r="K34" s="189">
        <f t="shared" ref="K34:K36" si="26">SUM(I34:J34)</f>
        <v>648</v>
      </c>
    </row>
    <row r="35" spans="1:26" ht="24.75" customHeight="1">
      <c r="B35" s="265"/>
      <c r="C35" s="190" t="str">
        <f>Roster!C26</f>
        <v>Robert Smith</v>
      </c>
      <c r="D35" s="191">
        <f>Roster!I26</f>
        <v>181</v>
      </c>
      <c r="E35" s="153">
        <f>(Percentage!E7-'Double Score'!D35)*Percentage!C7</f>
        <v>29</v>
      </c>
      <c r="F35" s="192">
        <v>257</v>
      </c>
      <c r="G35" s="155">
        <v>184</v>
      </c>
      <c r="H35" s="193">
        <v>177</v>
      </c>
      <c r="I35" s="194">
        <f t="shared" si="24"/>
        <v>618</v>
      </c>
      <c r="J35" s="195">
        <f t="shared" si="25"/>
        <v>87</v>
      </c>
      <c r="K35" s="196">
        <f t="shared" si="26"/>
        <v>705</v>
      </c>
    </row>
    <row r="36" spans="1:26" ht="24" customHeight="1">
      <c r="C36" s="43"/>
      <c r="D36" s="43"/>
      <c r="E36" s="43"/>
      <c r="F36" s="112"/>
      <c r="G36" s="43"/>
      <c r="H36" s="43"/>
      <c r="I36" s="197">
        <f t="shared" ref="I36:J36" si="27">SUM(I34:I35)</f>
        <v>1092</v>
      </c>
      <c r="J36" s="198">
        <f t="shared" si="27"/>
        <v>261</v>
      </c>
      <c r="K36" s="199">
        <f t="shared" si="26"/>
        <v>1353</v>
      </c>
    </row>
    <row r="37" spans="1:26" ht="48" customHeight="1">
      <c r="F37" s="112"/>
      <c r="I37" s="2"/>
      <c r="J37" s="2"/>
    </row>
    <row r="38" spans="1:26" ht="30.75" customHeight="1">
      <c r="A38" s="9"/>
      <c r="B38" s="263" t="s">
        <v>379</v>
      </c>
      <c r="C38" s="126" t="str">
        <f>CONCATENATE(C39, " &amp; ",C40)</f>
        <v>Pilar Hernandez &amp; Anthony Jones</v>
      </c>
      <c r="D38" s="72" t="s">
        <v>180</v>
      </c>
      <c r="E38" s="72" t="s">
        <v>187</v>
      </c>
      <c r="F38" s="180" t="s">
        <v>346</v>
      </c>
      <c r="G38" s="80" t="s">
        <v>347</v>
      </c>
      <c r="H38" s="181" t="s">
        <v>348</v>
      </c>
      <c r="I38" s="71" t="s">
        <v>349</v>
      </c>
      <c r="J38" s="72" t="s">
        <v>350</v>
      </c>
      <c r="K38" s="71" t="s">
        <v>191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75" customHeight="1">
      <c r="B39" s="264"/>
      <c r="C39" s="182" t="str">
        <f>Roster!C27</f>
        <v>Pilar Hernandez</v>
      </c>
      <c r="D39" s="183">
        <f>Roster!I27</f>
        <v>107</v>
      </c>
      <c r="E39" s="184">
        <f>(Percentage!E7-'Double Score'!D39)*Percentage!C7</f>
        <v>103</v>
      </c>
      <c r="F39" s="185">
        <v>144</v>
      </c>
      <c r="G39" s="135">
        <v>112</v>
      </c>
      <c r="H39" s="186">
        <v>157</v>
      </c>
      <c r="I39" s="187">
        <f t="shared" ref="I39:I40" si="28">SUM(F39:H39)</f>
        <v>413</v>
      </c>
      <c r="J39" s="188">
        <f t="shared" ref="J39:J40" si="29">E39*3</f>
        <v>309</v>
      </c>
      <c r="K39" s="189">
        <f t="shared" ref="K39:K41" si="30">SUM(I39:J39)</f>
        <v>722</v>
      </c>
    </row>
    <row r="40" spans="1:26" ht="24.75" customHeight="1">
      <c r="B40" s="265"/>
      <c r="C40" s="190" t="str">
        <f>Roster!C28</f>
        <v>Anthony Jones</v>
      </c>
      <c r="D40" s="191">
        <f>Roster!I28</f>
        <v>170</v>
      </c>
      <c r="E40" s="153">
        <f>(Percentage!E7-'Double Score'!D40)*Percentage!C7</f>
        <v>40</v>
      </c>
      <c r="F40" s="192">
        <v>135</v>
      </c>
      <c r="G40" s="155">
        <v>150</v>
      </c>
      <c r="H40" s="193">
        <v>122</v>
      </c>
      <c r="I40" s="194">
        <f t="shared" si="28"/>
        <v>407</v>
      </c>
      <c r="J40" s="195">
        <f t="shared" si="29"/>
        <v>120</v>
      </c>
      <c r="K40" s="196">
        <f t="shared" si="30"/>
        <v>527</v>
      </c>
    </row>
    <row r="41" spans="1:26" ht="24" customHeight="1">
      <c r="C41" s="43"/>
      <c r="D41" s="43"/>
      <c r="E41" s="43"/>
      <c r="F41" s="112"/>
      <c r="G41" s="43"/>
      <c r="H41" s="43"/>
      <c r="I41" s="197">
        <f t="shared" ref="I41:J41" si="31">SUM(I39:I40)</f>
        <v>820</v>
      </c>
      <c r="J41" s="198">
        <f t="shared" si="31"/>
        <v>429</v>
      </c>
      <c r="K41" s="199">
        <f t="shared" si="30"/>
        <v>1249</v>
      </c>
    </row>
    <row r="42" spans="1:26" ht="48" customHeight="1">
      <c r="F42" s="112"/>
      <c r="I42" s="2"/>
      <c r="J42" s="2"/>
    </row>
    <row r="43" spans="1:26" ht="30.75" customHeight="1">
      <c r="A43" s="9"/>
      <c r="B43" s="263" t="s">
        <v>381</v>
      </c>
      <c r="C43" s="126" t="str">
        <f>CONCATENATE(C44, " &amp; ",C45)</f>
        <v>Elmo Hickerson &amp; Sandra Manley</v>
      </c>
      <c r="D43" s="72" t="s">
        <v>180</v>
      </c>
      <c r="E43" s="72" t="s">
        <v>187</v>
      </c>
      <c r="F43" s="180" t="s">
        <v>346</v>
      </c>
      <c r="G43" s="80" t="s">
        <v>347</v>
      </c>
      <c r="H43" s="181" t="s">
        <v>348</v>
      </c>
      <c r="I43" s="71" t="s">
        <v>349</v>
      </c>
      <c r="J43" s="72" t="s">
        <v>350</v>
      </c>
      <c r="K43" s="71" t="s">
        <v>191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75" customHeight="1">
      <c r="B44" s="264"/>
      <c r="C44" s="182" t="str">
        <f>Roster!C32</f>
        <v>Elmo Hickerson</v>
      </c>
      <c r="D44" s="183">
        <f>Roster!I32</f>
        <v>168</v>
      </c>
      <c r="E44" s="184">
        <f>(Percentage!E7-'Double Score'!D44)*Percentage!C7</f>
        <v>42</v>
      </c>
      <c r="F44" s="185">
        <v>152</v>
      </c>
      <c r="G44" s="135">
        <v>191</v>
      </c>
      <c r="H44" s="186">
        <v>144</v>
      </c>
      <c r="I44" s="187">
        <f t="shared" ref="I44:I45" si="32">SUM(F44:H44)</f>
        <v>487</v>
      </c>
      <c r="J44" s="188">
        <f t="shared" ref="J44:J45" si="33">E44*3</f>
        <v>126</v>
      </c>
      <c r="K44" s="189">
        <f t="shared" ref="K44:K46" si="34">SUM(I44:J44)</f>
        <v>613</v>
      </c>
    </row>
    <row r="45" spans="1:26" ht="24.75" customHeight="1">
      <c r="B45" s="265"/>
      <c r="C45" s="190" t="str">
        <f>Roster!C33</f>
        <v>Sandra Manley</v>
      </c>
      <c r="D45" s="191">
        <f>Roster!I33</f>
        <v>122</v>
      </c>
      <c r="E45" s="153">
        <f>(Percentage!E7-'Double Score'!D45)*Percentage!C7</f>
        <v>88</v>
      </c>
      <c r="F45" s="192">
        <v>95</v>
      </c>
      <c r="G45" s="155">
        <v>137</v>
      </c>
      <c r="H45" s="193">
        <v>90</v>
      </c>
      <c r="I45" s="194">
        <f t="shared" si="32"/>
        <v>322</v>
      </c>
      <c r="J45" s="195">
        <f t="shared" si="33"/>
        <v>264</v>
      </c>
      <c r="K45" s="196">
        <f t="shared" si="34"/>
        <v>586</v>
      </c>
    </row>
    <row r="46" spans="1:26" ht="24" customHeight="1">
      <c r="C46" s="43"/>
      <c r="D46" s="43"/>
      <c r="E46" s="43"/>
      <c r="F46" s="112"/>
      <c r="G46" s="43"/>
      <c r="H46" s="43"/>
      <c r="I46" s="197">
        <f t="shared" ref="I46:J46" si="35">SUM(I44:I45)</f>
        <v>809</v>
      </c>
      <c r="J46" s="198">
        <f t="shared" si="35"/>
        <v>390</v>
      </c>
      <c r="K46" s="199">
        <f t="shared" si="34"/>
        <v>1199</v>
      </c>
    </row>
    <row r="47" spans="1:26" ht="48" customHeight="1">
      <c r="C47" s="112"/>
      <c r="F47" s="112"/>
      <c r="I47" s="2"/>
      <c r="J47" s="2"/>
    </row>
    <row r="48" spans="1:26" ht="30.75" customHeight="1">
      <c r="A48" s="9"/>
      <c r="B48" s="263" t="s">
        <v>383</v>
      </c>
      <c r="C48" s="126" t="str">
        <f>CONCATENATE(C49, " &amp; ",C50)</f>
        <v>Terrie Bogle &amp; Ken Arnold</v>
      </c>
      <c r="D48" s="72" t="s">
        <v>180</v>
      </c>
      <c r="E48" s="72" t="s">
        <v>187</v>
      </c>
      <c r="F48" s="180" t="s">
        <v>346</v>
      </c>
      <c r="G48" s="80" t="s">
        <v>347</v>
      </c>
      <c r="H48" s="181" t="s">
        <v>348</v>
      </c>
      <c r="I48" s="71" t="s">
        <v>349</v>
      </c>
      <c r="J48" s="72" t="s">
        <v>350</v>
      </c>
      <c r="K48" s="71" t="s">
        <v>191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.75" customHeight="1">
      <c r="B49" s="264"/>
      <c r="C49" s="182" t="str">
        <f>Roster!C34</f>
        <v>Terrie Bogle</v>
      </c>
      <c r="D49" s="183">
        <f>Roster!I34</f>
        <v>159</v>
      </c>
      <c r="E49" s="184">
        <f>(Percentage!E7-'Double Score'!D49)*Percentage!C7</f>
        <v>51</v>
      </c>
      <c r="F49" s="185">
        <v>182</v>
      </c>
      <c r="G49" s="135">
        <v>146</v>
      </c>
      <c r="H49" s="186">
        <v>179</v>
      </c>
      <c r="I49" s="187">
        <f t="shared" ref="I49:I50" si="36">SUM(F49:H49)</f>
        <v>507</v>
      </c>
      <c r="J49" s="188">
        <f t="shared" ref="J49:J50" si="37">E49*3</f>
        <v>153</v>
      </c>
      <c r="K49" s="189">
        <f t="shared" ref="K49:K51" si="38">SUM(I49:J49)</f>
        <v>660</v>
      </c>
    </row>
    <row r="50" spans="1:26" ht="24.75" customHeight="1">
      <c r="B50" s="265"/>
      <c r="C50" s="190" t="str">
        <f>Roster!C35</f>
        <v>Ken Arnold</v>
      </c>
      <c r="D50" s="191">
        <f>Roster!I35</f>
        <v>170</v>
      </c>
      <c r="E50" s="153">
        <f>(Percentage!E7-'Double Score'!D50)*Percentage!C7</f>
        <v>40</v>
      </c>
      <c r="F50" s="192">
        <v>172</v>
      </c>
      <c r="G50" s="155">
        <v>158</v>
      </c>
      <c r="H50" s="193">
        <v>146</v>
      </c>
      <c r="I50" s="194">
        <f t="shared" si="36"/>
        <v>476</v>
      </c>
      <c r="J50" s="195">
        <f t="shared" si="37"/>
        <v>120</v>
      </c>
      <c r="K50" s="196">
        <f t="shared" si="38"/>
        <v>596</v>
      </c>
    </row>
    <row r="51" spans="1:26" ht="24" customHeight="1">
      <c r="C51" s="43"/>
      <c r="D51" s="43"/>
      <c r="E51" s="43"/>
      <c r="F51" s="112"/>
      <c r="G51" s="43"/>
      <c r="H51" s="43"/>
      <c r="I51" s="197">
        <f t="shared" ref="I51:J51" si="39">SUM(I49:I50)</f>
        <v>983</v>
      </c>
      <c r="J51" s="198">
        <f t="shared" si="39"/>
        <v>273</v>
      </c>
      <c r="K51" s="199">
        <f t="shared" si="38"/>
        <v>1256</v>
      </c>
    </row>
    <row r="52" spans="1:26" ht="48" customHeight="1">
      <c r="C52" s="112"/>
      <c r="F52" s="112"/>
      <c r="I52" s="2"/>
      <c r="J52" s="2"/>
    </row>
    <row r="53" spans="1:26" ht="30.75" customHeight="1">
      <c r="A53" s="9"/>
      <c r="B53" s="263" t="s">
        <v>384</v>
      </c>
      <c r="C53" s="126" t="str">
        <f>CONCATENATE(C54, " &amp; ",C55)</f>
        <v>Walter Haskett &amp; Mary Hartzell</v>
      </c>
      <c r="D53" s="72" t="s">
        <v>180</v>
      </c>
      <c r="E53" s="72" t="s">
        <v>187</v>
      </c>
      <c r="F53" s="180" t="s">
        <v>346</v>
      </c>
      <c r="G53" s="80" t="s">
        <v>347</v>
      </c>
      <c r="H53" s="181" t="s">
        <v>348</v>
      </c>
      <c r="I53" s="71" t="s">
        <v>349</v>
      </c>
      <c r="J53" s="72" t="s">
        <v>350</v>
      </c>
      <c r="K53" s="71" t="s">
        <v>191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.75" customHeight="1">
      <c r="B54" s="264"/>
      <c r="C54" s="182" t="str">
        <f>Roster!C39</f>
        <v>Walter Haskett</v>
      </c>
      <c r="D54" s="183">
        <f>Roster!I39</f>
        <v>174</v>
      </c>
      <c r="E54" s="184">
        <f>(Percentage!E7-'Double Score'!D54)*Percentage!C7</f>
        <v>36</v>
      </c>
      <c r="F54" s="185">
        <v>170</v>
      </c>
      <c r="G54" s="135">
        <v>154</v>
      </c>
      <c r="H54" s="186">
        <v>147</v>
      </c>
      <c r="I54" s="187">
        <f t="shared" ref="I54:I55" si="40">SUM(F54:H54)</f>
        <v>471</v>
      </c>
      <c r="J54" s="188">
        <f t="shared" ref="J54:J55" si="41">E54*3</f>
        <v>108</v>
      </c>
      <c r="K54" s="189">
        <f t="shared" ref="K54:K56" si="42">SUM(I54:J54)</f>
        <v>579</v>
      </c>
    </row>
    <row r="55" spans="1:26" ht="24.75" customHeight="1">
      <c r="B55" s="265"/>
      <c r="C55" s="190" t="str">
        <f>Roster!C40</f>
        <v>Mary Hartzell</v>
      </c>
      <c r="D55" s="191">
        <f>Roster!I40</f>
        <v>136</v>
      </c>
      <c r="E55" s="153">
        <f>(Percentage!E7-'Double Score'!D55)*Percentage!C7</f>
        <v>74</v>
      </c>
      <c r="F55" s="192">
        <v>169</v>
      </c>
      <c r="G55" s="155">
        <v>153</v>
      </c>
      <c r="H55" s="193">
        <v>157</v>
      </c>
      <c r="I55" s="194">
        <f t="shared" si="40"/>
        <v>479</v>
      </c>
      <c r="J55" s="195">
        <f t="shared" si="41"/>
        <v>222</v>
      </c>
      <c r="K55" s="196">
        <f t="shared" si="42"/>
        <v>701</v>
      </c>
    </row>
    <row r="56" spans="1:26" ht="24" customHeight="1">
      <c r="C56" s="43"/>
      <c r="D56" s="43"/>
      <c r="E56" s="43"/>
      <c r="F56" s="112"/>
      <c r="G56" s="43"/>
      <c r="H56" s="43"/>
      <c r="I56" s="197">
        <f t="shared" ref="I56:J56" si="43">SUM(I54:I55)</f>
        <v>950</v>
      </c>
      <c r="J56" s="198">
        <f t="shared" si="43"/>
        <v>330</v>
      </c>
      <c r="K56" s="199">
        <f t="shared" si="42"/>
        <v>1280</v>
      </c>
    </row>
    <row r="57" spans="1:26" ht="48" customHeight="1">
      <c r="F57" s="112"/>
      <c r="I57" s="2"/>
      <c r="J57" s="2"/>
    </row>
    <row r="58" spans="1:26" ht="30.75" customHeight="1">
      <c r="A58" s="9"/>
      <c r="B58" s="263" t="s">
        <v>386</v>
      </c>
      <c r="C58" s="126" t="str">
        <f>CONCATENATE(C59, " &amp; ",C60)</f>
        <v>Ricky Morgan &amp; Thomas Daugherty</v>
      </c>
      <c r="D58" s="72" t="s">
        <v>180</v>
      </c>
      <c r="E58" s="72" t="s">
        <v>187</v>
      </c>
      <c r="F58" s="180" t="s">
        <v>346</v>
      </c>
      <c r="G58" s="80" t="s">
        <v>347</v>
      </c>
      <c r="H58" s="181" t="s">
        <v>348</v>
      </c>
      <c r="I58" s="71" t="s">
        <v>349</v>
      </c>
      <c r="J58" s="72" t="s">
        <v>350</v>
      </c>
      <c r="K58" s="71" t="s">
        <v>191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4.75" customHeight="1">
      <c r="B59" s="264"/>
      <c r="C59" s="182" t="str">
        <f>Roster!C41</f>
        <v>Ricky Morgan</v>
      </c>
      <c r="D59" s="183">
        <f>Roster!I41</f>
        <v>194</v>
      </c>
      <c r="E59" s="184">
        <f>(Percentage!E7-'Double Score'!D59)*Percentage!C7</f>
        <v>16</v>
      </c>
      <c r="F59" s="185">
        <v>156</v>
      </c>
      <c r="G59" s="135">
        <v>195</v>
      </c>
      <c r="H59" s="186">
        <v>216</v>
      </c>
      <c r="I59" s="187">
        <f t="shared" ref="I59:I60" si="44">SUM(F59:H59)</f>
        <v>567</v>
      </c>
      <c r="J59" s="188">
        <f t="shared" ref="J59:J60" si="45">E59*3</f>
        <v>48</v>
      </c>
      <c r="K59" s="189">
        <f t="shared" ref="K59:K61" si="46">SUM(I59:J59)</f>
        <v>615</v>
      </c>
    </row>
    <row r="60" spans="1:26" ht="24.75" customHeight="1">
      <c r="B60" s="265"/>
      <c r="C60" s="190" t="str">
        <f>Roster!C42</f>
        <v>Thomas Daugherty</v>
      </c>
      <c r="D60" s="191">
        <f>Roster!I42</f>
        <v>183</v>
      </c>
      <c r="E60" s="153">
        <f>(Percentage!E7-'Double Score'!D60)*Percentage!C7</f>
        <v>27</v>
      </c>
      <c r="F60" s="192">
        <v>160</v>
      </c>
      <c r="G60" s="155">
        <v>151</v>
      </c>
      <c r="H60" s="193">
        <v>221</v>
      </c>
      <c r="I60" s="194">
        <f t="shared" si="44"/>
        <v>532</v>
      </c>
      <c r="J60" s="195">
        <f t="shared" si="45"/>
        <v>81</v>
      </c>
      <c r="K60" s="196">
        <f t="shared" si="46"/>
        <v>613</v>
      </c>
    </row>
    <row r="61" spans="1:26" ht="24" customHeight="1">
      <c r="C61" s="43"/>
      <c r="D61" s="43"/>
      <c r="E61" s="43"/>
      <c r="F61" s="112"/>
      <c r="G61" s="43"/>
      <c r="H61" s="43"/>
      <c r="I61" s="197">
        <f t="shared" ref="I61:J61" si="47">SUM(I59:I60)</f>
        <v>1099</v>
      </c>
      <c r="J61" s="198">
        <f t="shared" si="47"/>
        <v>129</v>
      </c>
      <c r="K61" s="199">
        <f t="shared" si="46"/>
        <v>1228</v>
      </c>
    </row>
    <row r="62" spans="1:26" ht="48" customHeight="1">
      <c r="F62" s="112"/>
      <c r="I62" s="2"/>
      <c r="J62" s="2"/>
    </row>
    <row r="63" spans="1:26" ht="30.75" customHeight="1">
      <c r="A63" s="9"/>
      <c r="B63" s="263" t="s">
        <v>387</v>
      </c>
      <c r="C63" s="126" t="str">
        <f>CONCATENATE(C64, " &amp; ",C65)</f>
        <v>Barbara Craig &amp; Kimberly Beck</v>
      </c>
      <c r="D63" s="72" t="s">
        <v>180</v>
      </c>
      <c r="E63" s="72" t="s">
        <v>187</v>
      </c>
      <c r="F63" s="180" t="s">
        <v>346</v>
      </c>
      <c r="G63" s="80" t="s">
        <v>347</v>
      </c>
      <c r="H63" s="181" t="s">
        <v>348</v>
      </c>
      <c r="I63" s="71" t="s">
        <v>349</v>
      </c>
      <c r="J63" s="72" t="s">
        <v>350</v>
      </c>
      <c r="K63" s="71" t="s">
        <v>191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.75" customHeight="1">
      <c r="B64" s="264"/>
      <c r="C64" s="182" t="str">
        <f>Roster!C46</f>
        <v>Barbara Craig</v>
      </c>
      <c r="D64" s="183">
        <f>Roster!I46</f>
        <v>174</v>
      </c>
      <c r="E64" s="184">
        <f>(Percentage!E7-'Double Score'!D64)*Percentage!C7</f>
        <v>36</v>
      </c>
      <c r="F64" s="185">
        <v>134</v>
      </c>
      <c r="G64" s="135">
        <v>177</v>
      </c>
      <c r="H64" s="186">
        <v>133</v>
      </c>
      <c r="I64" s="187">
        <f t="shared" ref="I64:I65" si="48">SUM(F64:H64)</f>
        <v>444</v>
      </c>
      <c r="J64" s="188">
        <f t="shared" ref="J64:J65" si="49">E64*3</f>
        <v>108</v>
      </c>
      <c r="K64" s="189">
        <f t="shared" ref="K64:K66" si="50">SUM(I64:J64)</f>
        <v>552</v>
      </c>
    </row>
    <row r="65" spans="1:26" ht="24.75" customHeight="1">
      <c r="B65" s="265"/>
      <c r="C65" s="190" t="str">
        <f>Roster!C47</f>
        <v>Kimberly Beck</v>
      </c>
      <c r="D65" s="191">
        <f>Roster!I47</f>
        <v>149</v>
      </c>
      <c r="E65" s="153">
        <f>(Percentage!E7-'Double Score'!D65)*Percentage!C7</f>
        <v>61</v>
      </c>
      <c r="F65" s="192">
        <v>183</v>
      </c>
      <c r="G65" s="155">
        <v>173</v>
      </c>
      <c r="H65" s="193">
        <v>165</v>
      </c>
      <c r="I65" s="194">
        <f t="shared" si="48"/>
        <v>521</v>
      </c>
      <c r="J65" s="195">
        <f t="shared" si="49"/>
        <v>183</v>
      </c>
      <c r="K65" s="196">
        <f t="shared" si="50"/>
        <v>704</v>
      </c>
    </row>
    <row r="66" spans="1:26" ht="24" customHeight="1">
      <c r="C66" s="43"/>
      <c r="D66" s="43"/>
      <c r="E66" s="43"/>
      <c r="F66" s="112"/>
      <c r="G66" s="43"/>
      <c r="H66" s="43"/>
      <c r="I66" s="197">
        <f t="shared" ref="I66:J66" si="51">SUM(I64:I65)</f>
        <v>965</v>
      </c>
      <c r="J66" s="198">
        <f t="shared" si="51"/>
        <v>291</v>
      </c>
      <c r="K66" s="199">
        <f t="shared" si="50"/>
        <v>1256</v>
      </c>
    </row>
    <row r="67" spans="1:26" ht="48" customHeight="1">
      <c r="C67" s="112"/>
      <c r="F67" s="112"/>
      <c r="I67" s="2"/>
      <c r="J67" s="2"/>
    </row>
    <row r="68" spans="1:26" ht="30.75" customHeight="1">
      <c r="A68" s="9"/>
      <c r="B68" s="263" t="s">
        <v>389</v>
      </c>
      <c r="C68" s="126" t="str">
        <f>CONCATENATE(C69, " &amp; ",C70)</f>
        <v>Kristy Mnich &amp; Michael Mnich</v>
      </c>
      <c r="D68" s="72" t="s">
        <v>180</v>
      </c>
      <c r="E68" s="72" t="s">
        <v>187</v>
      </c>
      <c r="F68" s="180" t="s">
        <v>346</v>
      </c>
      <c r="G68" s="80" t="s">
        <v>347</v>
      </c>
      <c r="H68" s="181" t="s">
        <v>348</v>
      </c>
      <c r="I68" s="71" t="s">
        <v>349</v>
      </c>
      <c r="J68" s="72" t="s">
        <v>350</v>
      </c>
      <c r="K68" s="71" t="s">
        <v>191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.75" customHeight="1">
      <c r="B69" s="264"/>
      <c r="C69" s="182" t="str">
        <f>Roster!C48</f>
        <v>Kristy Mnich</v>
      </c>
      <c r="D69" s="183">
        <f>Roster!I48</f>
        <v>176</v>
      </c>
      <c r="E69" s="184">
        <f>(Percentage!E7-'Double Score'!D69)*Percentage!C7</f>
        <v>34</v>
      </c>
      <c r="F69" s="185">
        <v>159</v>
      </c>
      <c r="G69" s="135">
        <v>175</v>
      </c>
      <c r="H69" s="186">
        <v>173</v>
      </c>
      <c r="I69" s="187">
        <f t="shared" ref="I69:I70" si="52">SUM(F69:H69)</f>
        <v>507</v>
      </c>
      <c r="J69" s="188">
        <f t="shared" ref="J69:J70" si="53">E69*3</f>
        <v>102</v>
      </c>
      <c r="K69" s="189">
        <f t="shared" ref="K69:K71" si="54">SUM(I69:J69)</f>
        <v>609</v>
      </c>
    </row>
    <row r="70" spans="1:26" ht="24.75" customHeight="1">
      <c r="B70" s="265"/>
      <c r="C70" s="190" t="str">
        <f>Roster!C49</f>
        <v>Michael Mnich</v>
      </c>
      <c r="D70" s="191">
        <f>Roster!I49</f>
        <v>177</v>
      </c>
      <c r="E70" s="153">
        <f>(Percentage!E7-'Double Score'!D70)*Percentage!C7</f>
        <v>33</v>
      </c>
      <c r="F70" s="192">
        <v>121</v>
      </c>
      <c r="G70" s="155">
        <v>187</v>
      </c>
      <c r="H70" s="193">
        <v>201</v>
      </c>
      <c r="I70" s="194">
        <f t="shared" si="52"/>
        <v>509</v>
      </c>
      <c r="J70" s="195">
        <f t="shared" si="53"/>
        <v>99</v>
      </c>
      <c r="K70" s="196">
        <f t="shared" si="54"/>
        <v>608</v>
      </c>
    </row>
    <row r="71" spans="1:26" ht="24" customHeight="1">
      <c r="C71" s="43"/>
      <c r="D71" s="43"/>
      <c r="E71" s="43"/>
      <c r="F71" s="112"/>
      <c r="G71" s="43"/>
      <c r="H71" s="43"/>
      <c r="I71" s="197">
        <f t="shared" ref="I71:J71" si="55">SUM(I69:I70)</f>
        <v>1016</v>
      </c>
      <c r="J71" s="198">
        <f t="shared" si="55"/>
        <v>201</v>
      </c>
      <c r="K71" s="199">
        <f t="shared" si="54"/>
        <v>1217</v>
      </c>
    </row>
    <row r="72" spans="1:26" ht="48" customHeight="1">
      <c r="C72" s="112"/>
      <c r="F72" s="112"/>
      <c r="I72" s="2"/>
      <c r="J72" s="2"/>
    </row>
    <row r="73" spans="1:26" ht="30.75" customHeight="1">
      <c r="A73" s="9"/>
      <c r="B73" s="263" t="s">
        <v>391</v>
      </c>
      <c r="C73" s="126" t="str">
        <f>CONCATENATE(C74, " &amp; ",C75)</f>
        <v>Katie Collins &amp; Frank Roop, Jr.</v>
      </c>
      <c r="D73" s="72" t="s">
        <v>180</v>
      </c>
      <c r="E73" s="72" t="s">
        <v>187</v>
      </c>
      <c r="F73" s="180" t="s">
        <v>346</v>
      </c>
      <c r="G73" s="80" t="s">
        <v>347</v>
      </c>
      <c r="H73" s="181" t="s">
        <v>348</v>
      </c>
      <c r="I73" s="71" t="s">
        <v>349</v>
      </c>
      <c r="J73" s="72" t="s">
        <v>350</v>
      </c>
      <c r="K73" s="71" t="s">
        <v>191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.75" customHeight="1">
      <c r="B74" s="264"/>
      <c r="C74" s="182" t="str">
        <f>Roster!C53</f>
        <v>Katie Collins</v>
      </c>
      <c r="D74" s="183">
        <f>Roster!I53</f>
        <v>101</v>
      </c>
      <c r="E74" s="184">
        <f>(Percentage!E7-'Double Score'!D74)*Percentage!C7</f>
        <v>109</v>
      </c>
      <c r="F74" s="185">
        <v>124</v>
      </c>
      <c r="G74" s="135">
        <v>81</v>
      </c>
      <c r="H74" s="186">
        <v>118</v>
      </c>
      <c r="I74" s="187">
        <f t="shared" ref="I74:I75" si="56">SUM(F74:H74)</f>
        <v>323</v>
      </c>
      <c r="J74" s="188">
        <f t="shared" ref="J74:J75" si="57">E74*3</f>
        <v>327</v>
      </c>
      <c r="K74" s="189">
        <f t="shared" ref="K74:K76" si="58">SUM(I74:J74)</f>
        <v>650</v>
      </c>
    </row>
    <row r="75" spans="1:26" ht="24.75" customHeight="1">
      <c r="B75" s="265"/>
      <c r="C75" s="190" t="str">
        <f>Roster!C54</f>
        <v>Frank Roop, Jr.</v>
      </c>
      <c r="D75" s="191">
        <f>Roster!I54</f>
        <v>154</v>
      </c>
      <c r="E75" s="153">
        <f>(Percentage!E7-'Double Score'!D75)*Percentage!C7</f>
        <v>56</v>
      </c>
      <c r="F75" s="192">
        <v>170</v>
      </c>
      <c r="G75" s="155">
        <v>158</v>
      </c>
      <c r="H75" s="193">
        <v>176</v>
      </c>
      <c r="I75" s="194">
        <f t="shared" si="56"/>
        <v>504</v>
      </c>
      <c r="J75" s="195">
        <f t="shared" si="57"/>
        <v>168</v>
      </c>
      <c r="K75" s="196">
        <f t="shared" si="58"/>
        <v>672</v>
      </c>
    </row>
    <row r="76" spans="1:26" ht="24" customHeight="1">
      <c r="C76" s="43"/>
      <c r="D76" s="43"/>
      <c r="E76" s="43"/>
      <c r="F76" s="112"/>
      <c r="G76" s="43"/>
      <c r="H76" s="43"/>
      <c r="I76" s="197">
        <f t="shared" ref="I76:J76" si="59">SUM(I74:I75)</f>
        <v>827</v>
      </c>
      <c r="J76" s="198">
        <f t="shared" si="59"/>
        <v>495</v>
      </c>
      <c r="K76" s="199">
        <f t="shared" si="58"/>
        <v>1322</v>
      </c>
    </row>
    <row r="77" spans="1:26" ht="48" customHeight="1">
      <c r="F77" s="112"/>
      <c r="I77" s="2"/>
      <c r="J77" s="2"/>
    </row>
    <row r="78" spans="1:26" ht="30.75" customHeight="1">
      <c r="A78" s="9"/>
      <c r="B78" s="263" t="s">
        <v>392</v>
      </c>
      <c r="C78" s="126" t="str">
        <f>CONCATENATE(C79, " &amp; ",C80)</f>
        <v>Wendy Mayhak &amp; Calvin Anderson</v>
      </c>
      <c r="D78" s="72" t="s">
        <v>180</v>
      </c>
      <c r="E78" s="72" t="s">
        <v>187</v>
      </c>
      <c r="F78" s="180" t="s">
        <v>346</v>
      </c>
      <c r="G78" s="80" t="s">
        <v>347</v>
      </c>
      <c r="H78" s="181" t="s">
        <v>348</v>
      </c>
      <c r="I78" s="71" t="s">
        <v>349</v>
      </c>
      <c r="J78" s="72" t="s">
        <v>350</v>
      </c>
      <c r="K78" s="71" t="s">
        <v>191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4.75" customHeight="1">
      <c r="B79" s="264"/>
      <c r="C79" s="182" t="str">
        <f>Roster!C55</f>
        <v>Wendy Mayhak</v>
      </c>
      <c r="D79" s="183">
        <f>Roster!I55</f>
        <v>175</v>
      </c>
      <c r="E79" s="184">
        <f>(Percentage!E7-'Double Score'!D79)*Percentage!C7</f>
        <v>35</v>
      </c>
      <c r="F79" s="185">
        <v>167</v>
      </c>
      <c r="G79" s="135">
        <v>150</v>
      </c>
      <c r="H79" s="186">
        <v>146</v>
      </c>
      <c r="I79" s="187">
        <f t="shared" ref="I79:I80" si="60">SUM(F79:H79)</f>
        <v>463</v>
      </c>
      <c r="J79" s="188">
        <f t="shared" ref="J79:J80" si="61">E79*3</f>
        <v>105</v>
      </c>
      <c r="K79" s="189">
        <f t="shared" ref="K79:K81" si="62">SUM(I79:J79)</f>
        <v>568</v>
      </c>
    </row>
    <row r="80" spans="1:26" ht="24.75" customHeight="1">
      <c r="B80" s="265"/>
      <c r="C80" s="190" t="str">
        <f>Roster!C56</f>
        <v>Calvin Anderson</v>
      </c>
      <c r="D80" s="191">
        <f>Roster!I56</f>
        <v>191</v>
      </c>
      <c r="E80" s="153">
        <f>(Percentage!E7-'Double Score'!D80)*Percentage!C7</f>
        <v>19</v>
      </c>
      <c r="F80" s="192">
        <v>151</v>
      </c>
      <c r="G80" s="155">
        <v>156</v>
      </c>
      <c r="H80" s="193">
        <v>167</v>
      </c>
      <c r="I80" s="194">
        <f t="shared" si="60"/>
        <v>474</v>
      </c>
      <c r="J80" s="195">
        <f t="shared" si="61"/>
        <v>57</v>
      </c>
      <c r="K80" s="196">
        <f t="shared" si="62"/>
        <v>531</v>
      </c>
    </row>
    <row r="81" spans="1:26" ht="24" customHeight="1">
      <c r="C81" s="43"/>
      <c r="D81" s="43"/>
      <c r="E81" s="43"/>
      <c r="F81" s="112"/>
      <c r="G81" s="43"/>
      <c r="H81" s="43"/>
      <c r="I81" s="197">
        <f t="shared" ref="I81:J81" si="63">SUM(I79:I80)</f>
        <v>937</v>
      </c>
      <c r="J81" s="198">
        <f t="shared" si="63"/>
        <v>162</v>
      </c>
      <c r="K81" s="199">
        <f t="shared" si="62"/>
        <v>1099</v>
      </c>
    </row>
    <row r="82" spans="1:26" ht="48" customHeight="1">
      <c r="F82" s="112"/>
      <c r="I82" s="2"/>
      <c r="J82" s="2"/>
    </row>
    <row r="83" spans="1:26" ht="30.75" customHeight="1">
      <c r="A83" s="9"/>
      <c r="B83" s="263" t="s">
        <v>394</v>
      </c>
      <c r="C83" s="126" t="str">
        <f>CONCATENATE(C84, " &amp; ",C85)</f>
        <v>Reginald Adams &amp; Bobbye Phillips</v>
      </c>
      <c r="D83" s="72" t="s">
        <v>180</v>
      </c>
      <c r="E83" s="72" t="s">
        <v>187</v>
      </c>
      <c r="F83" s="180" t="s">
        <v>346</v>
      </c>
      <c r="G83" s="80" t="s">
        <v>347</v>
      </c>
      <c r="H83" s="181" t="s">
        <v>348</v>
      </c>
      <c r="I83" s="71" t="s">
        <v>349</v>
      </c>
      <c r="J83" s="72" t="s">
        <v>350</v>
      </c>
      <c r="K83" s="71" t="s">
        <v>191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75" customHeight="1">
      <c r="B84" s="264"/>
      <c r="C84" s="182" t="str">
        <f>Roster!C60</f>
        <v>Reginald Adams</v>
      </c>
      <c r="D84" s="183">
        <f>Roster!I60</f>
        <v>203</v>
      </c>
      <c r="E84" s="184">
        <f>(Percentage!E7-'Double Score'!D84)*Percentage!C7</f>
        <v>7</v>
      </c>
      <c r="F84" s="185">
        <v>157</v>
      </c>
      <c r="G84" s="135">
        <v>212</v>
      </c>
      <c r="H84" s="186">
        <v>160</v>
      </c>
      <c r="I84" s="187">
        <f t="shared" ref="I84:I85" si="64">SUM(F84:H84)</f>
        <v>529</v>
      </c>
      <c r="J84" s="188">
        <f t="shared" ref="J84:J85" si="65">E84*3</f>
        <v>21</v>
      </c>
      <c r="K84" s="189">
        <f t="shared" ref="K84:K86" si="66">SUM(I84:J84)</f>
        <v>550</v>
      </c>
    </row>
    <row r="85" spans="1:26" ht="24.75" customHeight="1">
      <c r="B85" s="265"/>
      <c r="C85" s="190" t="str">
        <f>Roster!C61</f>
        <v>Bobbye Phillips</v>
      </c>
      <c r="D85" s="191">
        <f>Roster!I61</f>
        <v>127</v>
      </c>
      <c r="E85" s="153">
        <f>(Percentage!E7-'Double Score'!D85)*Percentage!C7</f>
        <v>83</v>
      </c>
      <c r="F85" s="192">
        <v>117</v>
      </c>
      <c r="G85" s="155">
        <v>120</v>
      </c>
      <c r="H85" s="193">
        <v>131</v>
      </c>
      <c r="I85" s="194">
        <f t="shared" si="64"/>
        <v>368</v>
      </c>
      <c r="J85" s="195">
        <f t="shared" si="65"/>
        <v>249</v>
      </c>
      <c r="K85" s="196">
        <f t="shared" si="66"/>
        <v>617</v>
      </c>
    </row>
    <row r="86" spans="1:26" ht="24" customHeight="1">
      <c r="C86" s="43"/>
      <c r="D86" s="43"/>
      <c r="E86" s="43"/>
      <c r="F86" s="112"/>
      <c r="G86" s="43"/>
      <c r="H86" s="43"/>
      <c r="I86" s="197">
        <f t="shared" ref="I86:J86" si="67">SUM(I84:I85)</f>
        <v>897</v>
      </c>
      <c r="J86" s="198">
        <f t="shared" si="67"/>
        <v>270</v>
      </c>
      <c r="K86" s="199">
        <f t="shared" si="66"/>
        <v>1167</v>
      </c>
    </row>
    <row r="87" spans="1:26" ht="48" customHeight="1">
      <c r="C87" s="112"/>
      <c r="F87" s="112"/>
      <c r="I87" s="2"/>
      <c r="J87" s="2"/>
    </row>
    <row r="88" spans="1:26" ht="30.75" customHeight="1">
      <c r="A88" s="9"/>
      <c r="B88" s="263" t="s">
        <v>395</v>
      </c>
      <c r="C88" s="126" t="str">
        <f>CONCATENATE(C89, " &amp; ",C90)</f>
        <v>Michael Triplett &amp; Binh Nguyen</v>
      </c>
      <c r="D88" s="72" t="s">
        <v>180</v>
      </c>
      <c r="E88" s="72" t="s">
        <v>187</v>
      </c>
      <c r="F88" s="180" t="s">
        <v>346</v>
      </c>
      <c r="G88" s="80" t="s">
        <v>347</v>
      </c>
      <c r="H88" s="181" t="s">
        <v>348</v>
      </c>
      <c r="I88" s="71" t="s">
        <v>349</v>
      </c>
      <c r="J88" s="72" t="s">
        <v>350</v>
      </c>
      <c r="K88" s="71" t="s">
        <v>191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.75" customHeight="1">
      <c r="B89" s="264"/>
      <c r="C89" s="182" t="str">
        <f>Roster!C62</f>
        <v>Michael Triplett</v>
      </c>
      <c r="D89" s="183">
        <f>Roster!I62</f>
        <v>172</v>
      </c>
      <c r="E89" s="184">
        <f>(Percentage!E7-'Double Score'!D89)*Percentage!C7</f>
        <v>38</v>
      </c>
      <c r="F89" s="185">
        <v>199</v>
      </c>
      <c r="G89" s="135">
        <v>189</v>
      </c>
      <c r="H89" s="186">
        <v>182</v>
      </c>
      <c r="I89" s="187">
        <f t="shared" ref="I89:I90" si="68">SUM(F89:H89)</f>
        <v>570</v>
      </c>
      <c r="J89" s="188">
        <f t="shared" ref="J89:J90" si="69">E89*3</f>
        <v>114</v>
      </c>
      <c r="K89" s="189">
        <f t="shared" ref="K89:K91" si="70">SUM(I89:J89)</f>
        <v>684</v>
      </c>
    </row>
    <row r="90" spans="1:26" ht="24.75" customHeight="1">
      <c r="B90" s="265"/>
      <c r="C90" s="190" t="str">
        <f>Roster!C63</f>
        <v>Binh Nguyen</v>
      </c>
      <c r="D90" s="191">
        <f>Roster!I63</f>
        <v>198</v>
      </c>
      <c r="E90" s="153">
        <f>(Percentage!E7-'Double Score'!D90)*Percentage!C7</f>
        <v>12</v>
      </c>
      <c r="F90" s="192">
        <v>217</v>
      </c>
      <c r="G90" s="155">
        <v>197</v>
      </c>
      <c r="H90" s="193">
        <v>212</v>
      </c>
      <c r="I90" s="194">
        <f t="shared" si="68"/>
        <v>626</v>
      </c>
      <c r="J90" s="195">
        <f t="shared" si="69"/>
        <v>36</v>
      </c>
      <c r="K90" s="196">
        <f t="shared" si="70"/>
        <v>662</v>
      </c>
    </row>
    <row r="91" spans="1:26" ht="24" customHeight="1">
      <c r="C91" s="43"/>
      <c r="D91" s="43"/>
      <c r="E91" s="43"/>
      <c r="F91" s="112"/>
      <c r="G91" s="43"/>
      <c r="H91" s="43"/>
      <c r="I91" s="197">
        <f t="shared" ref="I91:J91" si="71">SUM(I89:I90)</f>
        <v>1196</v>
      </c>
      <c r="J91" s="198">
        <f t="shared" si="71"/>
        <v>150</v>
      </c>
      <c r="K91" s="199">
        <f t="shared" si="70"/>
        <v>1346</v>
      </c>
    </row>
    <row r="92" spans="1:26" ht="48" customHeight="1">
      <c r="C92" s="112"/>
      <c r="F92" s="112"/>
      <c r="I92" s="2"/>
      <c r="J92" s="2"/>
    </row>
    <row r="93" spans="1:26" ht="30.75" customHeight="1">
      <c r="A93" s="9"/>
      <c r="B93" s="263" t="s">
        <v>397</v>
      </c>
      <c r="C93" s="126" t="str">
        <f>CONCATENATE(C94, " &amp; ",C95)</f>
        <v>Tina Wimberley &amp; Gregory Burk</v>
      </c>
      <c r="D93" s="72" t="s">
        <v>180</v>
      </c>
      <c r="E93" s="72" t="s">
        <v>187</v>
      </c>
      <c r="F93" s="180" t="s">
        <v>346</v>
      </c>
      <c r="G93" s="80" t="s">
        <v>347</v>
      </c>
      <c r="H93" s="181" t="s">
        <v>348</v>
      </c>
      <c r="I93" s="71" t="s">
        <v>349</v>
      </c>
      <c r="J93" s="72" t="s">
        <v>350</v>
      </c>
      <c r="K93" s="71" t="s">
        <v>191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.75" customHeight="1">
      <c r="B94" s="264"/>
      <c r="C94" s="182" t="str">
        <f>Roster!C67</f>
        <v>Tina Wimberley</v>
      </c>
      <c r="D94" s="183">
        <f>Roster!I67</f>
        <v>161</v>
      </c>
      <c r="E94" s="184">
        <f>(Percentage!E7-'Double Score'!D94)*Percentage!C7</f>
        <v>49</v>
      </c>
      <c r="F94" s="185">
        <v>160</v>
      </c>
      <c r="G94" s="135">
        <v>149</v>
      </c>
      <c r="H94" s="186">
        <v>145</v>
      </c>
      <c r="I94" s="187">
        <f t="shared" ref="I94:I95" si="72">SUM(F94:H94)</f>
        <v>454</v>
      </c>
      <c r="J94" s="188">
        <f t="shared" ref="J94:J95" si="73">E94*3</f>
        <v>147</v>
      </c>
      <c r="K94" s="189">
        <f t="shared" ref="K94:K96" si="74">SUM(I94:J94)</f>
        <v>601</v>
      </c>
    </row>
    <row r="95" spans="1:26" ht="24.75" customHeight="1">
      <c r="B95" s="265"/>
      <c r="C95" s="190" t="str">
        <f>Roster!C69</f>
        <v>Gregory Burk</v>
      </c>
      <c r="D95" s="191">
        <f>Roster!I69</f>
        <v>166</v>
      </c>
      <c r="E95" s="153">
        <f>(Percentage!E7-'Double Score'!D95)*Percentage!C7</f>
        <v>44</v>
      </c>
      <c r="F95" s="192">
        <v>183</v>
      </c>
      <c r="G95" s="155">
        <v>137</v>
      </c>
      <c r="H95" s="193">
        <v>226</v>
      </c>
      <c r="I95" s="194">
        <f t="shared" si="72"/>
        <v>546</v>
      </c>
      <c r="J95" s="195">
        <f t="shared" si="73"/>
        <v>132</v>
      </c>
      <c r="K95" s="196">
        <f t="shared" si="74"/>
        <v>678</v>
      </c>
    </row>
    <row r="96" spans="1:26" ht="24" customHeight="1">
      <c r="C96" s="43"/>
      <c r="D96" s="43"/>
      <c r="E96" s="43"/>
      <c r="F96" s="112"/>
      <c r="G96" s="43"/>
      <c r="H96" s="43"/>
      <c r="I96" s="197">
        <f t="shared" ref="I96:J96" si="75">SUM(I94:I95)</f>
        <v>1000</v>
      </c>
      <c r="J96" s="198">
        <f t="shared" si="75"/>
        <v>279</v>
      </c>
      <c r="K96" s="199">
        <f t="shared" si="74"/>
        <v>1279</v>
      </c>
    </row>
    <row r="97" spans="1:26" ht="48" customHeight="1">
      <c r="F97" s="112"/>
      <c r="I97" s="2"/>
      <c r="J97" s="2"/>
    </row>
    <row r="98" spans="1:26" ht="30.75" customHeight="1">
      <c r="A98" s="9"/>
      <c r="B98" s="263" t="s">
        <v>398</v>
      </c>
      <c r="C98" s="126" t="str">
        <f>CONCATENATE(C99, " &amp; ",C100)</f>
        <v>Jennifer Fannon &amp; Larry Dalton</v>
      </c>
      <c r="D98" s="72" t="s">
        <v>180</v>
      </c>
      <c r="E98" s="72" t="s">
        <v>187</v>
      </c>
      <c r="F98" s="180" t="s">
        <v>346</v>
      </c>
      <c r="G98" s="80" t="s">
        <v>347</v>
      </c>
      <c r="H98" s="181" t="s">
        <v>348</v>
      </c>
      <c r="I98" s="71" t="s">
        <v>349</v>
      </c>
      <c r="J98" s="72" t="s">
        <v>350</v>
      </c>
      <c r="K98" s="71" t="s">
        <v>191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.75" customHeight="1">
      <c r="B99" s="264"/>
      <c r="C99" s="182" t="str">
        <f>Roster!C68</f>
        <v>Jennifer Fannon</v>
      </c>
      <c r="D99" s="183">
        <f>Roster!I68</f>
        <v>149</v>
      </c>
      <c r="E99" s="184">
        <f>(Percentage!E7-'Double Score'!D99)*Percentage!C7</f>
        <v>61</v>
      </c>
      <c r="F99" s="185">
        <v>130</v>
      </c>
      <c r="G99" s="135">
        <v>160</v>
      </c>
      <c r="H99" s="186">
        <v>165</v>
      </c>
      <c r="I99" s="187">
        <f t="shared" ref="I99:I100" si="76">SUM(F99:H99)</f>
        <v>455</v>
      </c>
      <c r="J99" s="188">
        <f t="shared" ref="J99:J100" si="77">E99*3</f>
        <v>183</v>
      </c>
      <c r="K99" s="189">
        <f t="shared" ref="K99:K101" si="78">SUM(I99:J99)</f>
        <v>638</v>
      </c>
    </row>
    <row r="100" spans="1:26" ht="24.75" customHeight="1">
      <c r="B100" s="265"/>
      <c r="C100" s="190" t="str">
        <f>Roster!C70</f>
        <v>Larry Dalton</v>
      </c>
      <c r="D100" s="191">
        <f>Roster!I70</f>
        <v>189</v>
      </c>
      <c r="E100" s="153">
        <f>(Percentage!E7-'Double Score'!D100)*Percentage!C7</f>
        <v>21</v>
      </c>
      <c r="F100" s="192">
        <v>207</v>
      </c>
      <c r="G100" s="155">
        <v>186</v>
      </c>
      <c r="H100" s="193">
        <v>247</v>
      </c>
      <c r="I100" s="194">
        <f t="shared" si="76"/>
        <v>640</v>
      </c>
      <c r="J100" s="195">
        <f t="shared" si="77"/>
        <v>63</v>
      </c>
      <c r="K100" s="196">
        <f t="shared" si="78"/>
        <v>703</v>
      </c>
    </row>
    <row r="101" spans="1:26" ht="24" customHeight="1">
      <c r="C101" s="43"/>
      <c r="D101" s="43"/>
      <c r="E101" s="43"/>
      <c r="F101" s="112"/>
      <c r="G101" s="43"/>
      <c r="H101" s="43"/>
      <c r="I101" s="197">
        <f t="shared" ref="I101:J101" si="79">SUM(I99:I100)</f>
        <v>1095</v>
      </c>
      <c r="J101" s="198">
        <f t="shared" si="79"/>
        <v>246</v>
      </c>
      <c r="K101" s="199">
        <f t="shared" si="78"/>
        <v>1341</v>
      </c>
    </row>
    <row r="102" spans="1:26" ht="48" customHeight="1">
      <c r="F102" s="112"/>
      <c r="I102" s="2"/>
      <c r="J102" s="2"/>
    </row>
    <row r="103" spans="1:26" ht="30.75" customHeight="1">
      <c r="A103" s="9"/>
      <c r="B103" s="263" t="s">
        <v>401</v>
      </c>
      <c r="C103" s="126" t="str">
        <f>CONCATENATE(C104, " &amp; ",C105)</f>
        <v>Philip Mills &amp; Jerilyn Mayhak</v>
      </c>
      <c r="D103" s="72" t="s">
        <v>180</v>
      </c>
      <c r="E103" s="72" t="s">
        <v>187</v>
      </c>
      <c r="F103" s="180" t="s">
        <v>346</v>
      </c>
      <c r="G103" s="80" t="s">
        <v>347</v>
      </c>
      <c r="H103" s="181" t="s">
        <v>348</v>
      </c>
      <c r="I103" s="71" t="s">
        <v>349</v>
      </c>
      <c r="J103" s="72" t="s">
        <v>350</v>
      </c>
      <c r="K103" s="71" t="s">
        <v>191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4.75" customHeight="1">
      <c r="B104" s="264"/>
      <c r="C104" s="182" t="str">
        <f>Roster!C74</f>
        <v>Philip Mills</v>
      </c>
      <c r="D104" s="183">
        <f>Roster!I74</f>
        <v>192</v>
      </c>
      <c r="E104" s="184">
        <f>(Percentage!E7-'Double Score'!D104)*Percentage!C7</f>
        <v>18</v>
      </c>
      <c r="F104" s="185">
        <v>170</v>
      </c>
      <c r="G104" s="135">
        <v>214</v>
      </c>
      <c r="H104" s="186">
        <v>206</v>
      </c>
      <c r="I104" s="187">
        <f t="shared" ref="I104:I105" si="80">SUM(F104:H104)</f>
        <v>590</v>
      </c>
      <c r="J104" s="188">
        <f t="shared" ref="J104:J105" si="81">E104*3</f>
        <v>54</v>
      </c>
      <c r="K104" s="189">
        <f t="shared" ref="K104:K105" si="82">SUM(I104:J104)</f>
        <v>644</v>
      </c>
    </row>
    <row r="105" spans="1:26" ht="24.75" customHeight="1">
      <c r="B105" s="265"/>
      <c r="C105" s="190" t="str">
        <f>Roster!C76</f>
        <v>Jerilyn Mayhak</v>
      </c>
      <c r="D105" s="191">
        <f>Roster!I76</f>
        <v>173</v>
      </c>
      <c r="E105" s="153">
        <f>(Percentage!E7-'Double Score'!D105)*Percentage!C7</f>
        <v>37</v>
      </c>
      <c r="F105" s="192">
        <v>206</v>
      </c>
      <c r="G105" s="155">
        <v>166</v>
      </c>
      <c r="H105" s="193">
        <v>166</v>
      </c>
      <c r="I105" s="194">
        <f t="shared" si="80"/>
        <v>538</v>
      </c>
      <c r="J105" s="195">
        <f t="shared" si="81"/>
        <v>111</v>
      </c>
      <c r="K105" s="196">
        <f t="shared" si="82"/>
        <v>649</v>
      </c>
    </row>
    <row r="106" spans="1:26" ht="24" customHeight="1">
      <c r="C106" s="43"/>
      <c r="D106" s="43"/>
      <c r="E106" s="43"/>
      <c r="F106" s="112"/>
      <c r="G106" s="43"/>
      <c r="H106" s="43"/>
      <c r="I106" s="197">
        <f t="shared" ref="I106:J106" si="83">SUM(I104:I105)</f>
        <v>1128</v>
      </c>
      <c r="J106" s="198">
        <f t="shared" si="83"/>
        <v>165</v>
      </c>
      <c r="K106" s="205">
        <v>1293</v>
      </c>
    </row>
    <row r="107" spans="1:26" ht="48" customHeight="1">
      <c r="C107" s="112"/>
      <c r="F107" s="112"/>
      <c r="I107" s="2"/>
      <c r="J107" s="2"/>
    </row>
    <row r="108" spans="1:26" ht="30.75" customHeight="1">
      <c r="A108" s="9"/>
      <c r="B108" s="263" t="s">
        <v>402</v>
      </c>
      <c r="C108" s="126" t="str">
        <f>CONCATENATE(C109, " &amp; ",C110)</f>
        <v>Anthony Mowl &amp; Andrew Donatich</v>
      </c>
      <c r="D108" s="72" t="s">
        <v>180</v>
      </c>
      <c r="E108" s="72" t="s">
        <v>187</v>
      </c>
      <c r="F108" s="180" t="s">
        <v>346</v>
      </c>
      <c r="G108" s="80" t="s">
        <v>347</v>
      </c>
      <c r="H108" s="181" t="s">
        <v>348</v>
      </c>
      <c r="I108" s="71" t="s">
        <v>349</v>
      </c>
      <c r="J108" s="72" t="s">
        <v>350</v>
      </c>
      <c r="K108" s="71" t="s">
        <v>191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.75" customHeight="1">
      <c r="B109" s="264"/>
      <c r="C109" s="182" t="str">
        <f>Roster!C75</f>
        <v>Anthony Mowl</v>
      </c>
      <c r="D109" s="183">
        <f>Roster!I75</f>
        <v>156</v>
      </c>
      <c r="E109" s="184">
        <f>(Percentage!E7-'Double Score'!D109)*Percentage!C7</f>
        <v>54</v>
      </c>
      <c r="F109" s="185">
        <v>185</v>
      </c>
      <c r="G109" s="135">
        <v>224</v>
      </c>
      <c r="H109" s="186">
        <v>201</v>
      </c>
      <c r="I109" s="187">
        <f t="shared" ref="I109:I110" si="84">SUM(F109:H109)</f>
        <v>610</v>
      </c>
      <c r="J109" s="188">
        <f t="shared" ref="J109:J110" si="85">E109*3</f>
        <v>162</v>
      </c>
      <c r="K109" s="189">
        <f t="shared" ref="K109:K111" si="86">SUM(I109:J109)</f>
        <v>772</v>
      </c>
    </row>
    <row r="110" spans="1:26" ht="24.75" customHeight="1">
      <c r="B110" s="265"/>
      <c r="C110" s="190" t="str">
        <f>Roster!C77</f>
        <v>Andrew Donatich</v>
      </c>
      <c r="D110" s="191">
        <f>Roster!I77</f>
        <v>196</v>
      </c>
      <c r="E110" s="153">
        <f>(Percentage!E7-'Double Score'!D110)*Percentage!C7</f>
        <v>14</v>
      </c>
      <c r="F110" s="192">
        <v>210</v>
      </c>
      <c r="G110" s="155">
        <v>224</v>
      </c>
      <c r="H110" s="193">
        <v>222</v>
      </c>
      <c r="I110" s="194">
        <f t="shared" si="84"/>
        <v>656</v>
      </c>
      <c r="J110" s="195">
        <f t="shared" si="85"/>
        <v>42</v>
      </c>
      <c r="K110" s="196">
        <f t="shared" si="86"/>
        <v>698</v>
      </c>
    </row>
    <row r="111" spans="1:26" ht="24" customHeight="1">
      <c r="C111" s="43"/>
      <c r="D111" s="43"/>
      <c r="E111" s="43"/>
      <c r="F111" s="112"/>
      <c r="G111" s="43"/>
      <c r="H111" s="43"/>
      <c r="I111" s="197">
        <f t="shared" ref="I111:J111" si="87">SUM(I109:I110)</f>
        <v>1266</v>
      </c>
      <c r="J111" s="198">
        <f t="shared" si="87"/>
        <v>204</v>
      </c>
      <c r="K111" s="199">
        <f t="shared" si="86"/>
        <v>1470</v>
      </c>
    </row>
    <row r="112" spans="1:26" ht="48" customHeight="1">
      <c r="C112" s="112"/>
      <c r="F112" s="112"/>
      <c r="I112" s="2"/>
      <c r="J112" s="2"/>
    </row>
    <row r="113" spans="1:26" ht="30.75" customHeight="1">
      <c r="A113" s="9"/>
      <c r="B113" s="263" t="s">
        <v>403</v>
      </c>
      <c r="C113" s="126" t="str">
        <f>CONCATENATE(C114, " &amp; ",C115)</f>
        <v>Linda Smith &amp; Jerilyn Keller</v>
      </c>
      <c r="D113" s="72" t="s">
        <v>180</v>
      </c>
      <c r="E113" s="72" t="s">
        <v>187</v>
      </c>
      <c r="F113" s="180" t="s">
        <v>346</v>
      </c>
      <c r="G113" s="80" t="s">
        <v>347</v>
      </c>
      <c r="H113" s="181" t="s">
        <v>348</v>
      </c>
      <c r="I113" s="71" t="s">
        <v>349</v>
      </c>
      <c r="J113" s="72" t="s">
        <v>350</v>
      </c>
      <c r="K113" s="71" t="s">
        <v>191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24.75" customHeight="1">
      <c r="B114" s="264"/>
      <c r="C114" s="182" t="str">
        <f>Roster!C81</f>
        <v>Linda Smith</v>
      </c>
      <c r="D114" s="183">
        <f>Roster!I81</f>
        <v>124</v>
      </c>
      <c r="E114" s="184">
        <f>(Percentage!E7-'Double Score'!D114)*Percentage!C7</f>
        <v>86</v>
      </c>
      <c r="F114" s="185">
        <v>158</v>
      </c>
      <c r="G114" s="135">
        <v>167</v>
      </c>
      <c r="H114" s="186">
        <v>150</v>
      </c>
      <c r="I114" s="187">
        <f t="shared" ref="I114:I115" si="88">SUM(F114:H114)</f>
        <v>475</v>
      </c>
      <c r="J114" s="188">
        <f t="shared" ref="J114:J115" si="89">E114*3</f>
        <v>258</v>
      </c>
      <c r="K114" s="189">
        <f t="shared" ref="K114:K116" si="90">SUM(I114:J114)</f>
        <v>733</v>
      </c>
    </row>
    <row r="115" spans="1:26" ht="24.75" customHeight="1">
      <c r="B115" s="265"/>
      <c r="C115" s="190" t="str">
        <f>Roster!C84</f>
        <v>Jerilyn Keller</v>
      </c>
      <c r="D115" s="191">
        <f>Roster!I84</f>
        <v>170</v>
      </c>
      <c r="E115" s="153">
        <f>(Percentage!E7-'Double Score'!D115)*Percentage!C7</f>
        <v>40</v>
      </c>
      <c r="F115" s="192">
        <v>181</v>
      </c>
      <c r="G115" s="155">
        <v>223</v>
      </c>
      <c r="H115" s="193">
        <v>194</v>
      </c>
      <c r="I115" s="194">
        <f t="shared" si="88"/>
        <v>598</v>
      </c>
      <c r="J115" s="195">
        <f t="shared" si="89"/>
        <v>120</v>
      </c>
      <c r="K115" s="196">
        <f t="shared" si="90"/>
        <v>718</v>
      </c>
    </row>
    <row r="116" spans="1:26" ht="24" customHeight="1">
      <c r="C116" s="43"/>
      <c r="D116" s="43"/>
      <c r="E116" s="43"/>
      <c r="F116" s="112"/>
      <c r="G116" s="43"/>
      <c r="H116" s="43"/>
      <c r="I116" s="197">
        <f t="shared" ref="I116:J116" si="91">SUM(I114:I115)</f>
        <v>1073</v>
      </c>
      <c r="J116" s="198">
        <f t="shared" si="91"/>
        <v>378</v>
      </c>
      <c r="K116" s="199">
        <f t="shared" si="90"/>
        <v>1451</v>
      </c>
    </row>
    <row r="117" spans="1:26" ht="48" customHeight="1">
      <c r="F117" s="112"/>
      <c r="I117" s="2"/>
      <c r="J117" s="2"/>
    </row>
    <row r="118" spans="1:26" ht="30.75" customHeight="1">
      <c r="A118" s="9"/>
      <c r="B118" s="263" t="s">
        <v>404</v>
      </c>
      <c r="C118" s="126" t="str">
        <f>CONCATENATE(C119, " &amp; ",C120)</f>
        <v>Charles McBee &amp; James Kelly</v>
      </c>
      <c r="D118" s="72" t="s">
        <v>180</v>
      </c>
      <c r="E118" s="72" t="s">
        <v>187</v>
      </c>
      <c r="F118" s="180" t="s">
        <v>346</v>
      </c>
      <c r="G118" s="80" t="s">
        <v>347</v>
      </c>
      <c r="H118" s="181" t="s">
        <v>348</v>
      </c>
      <c r="I118" s="71" t="s">
        <v>349</v>
      </c>
      <c r="J118" s="72" t="s">
        <v>350</v>
      </c>
      <c r="K118" s="71" t="s">
        <v>191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24.75" customHeight="1">
      <c r="B119" s="264"/>
      <c r="C119" s="182" t="str">
        <f>Roster!C82</f>
        <v>Charles McBee</v>
      </c>
      <c r="D119" s="183">
        <f>Roster!I82</f>
        <v>136</v>
      </c>
      <c r="E119" s="184">
        <f>(Percentage!E7-'Double Score'!D119)*Percentage!C7</f>
        <v>74</v>
      </c>
      <c r="F119" s="185">
        <v>139</v>
      </c>
      <c r="G119" s="135">
        <v>116</v>
      </c>
      <c r="H119" s="186">
        <v>159</v>
      </c>
      <c r="I119" s="187">
        <f t="shared" ref="I119:I120" si="92">SUM(F119:H119)</f>
        <v>414</v>
      </c>
      <c r="J119" s="188">
        <f t="shared" ref="J119:J120" si="93">E119*3</f>
        <v>222</v>
      </c>
      <c r="K119" s="189">
        <f t="shared" ref="K119:K121" si="94">SUM(I119:J119)</f>
        <v>636</v>
      </c>
    </row>
    <row r="120" spans="1:26" ht="24.75" customHeight="1">
      <c r="B120" s="265"/>
      <c r="C120" s="190" t="str">
        <f>Roster!C83</f>
        <v>James Kelly</v>
      </c>
      <c r="D120" s="191">
        <f>Roster!I83</f>
        <v>161</v>
      </c>
      <c r="E120" s="153">
        <f>(Percentage!E7-'Double Score'!D120)*Percentage!C7</f>
        <v>49</v>
      </c>
      <c r="F120" s="192">
        <v>161</v>
      </c>
      <c r="G120" s="155">
        <v>133</v>
      </c>
      <c r="H120" s="193">
        <v>133</v>
      </c>
      <c r="I120" s="194">
        <f t="shared" si="92"/>
        <v>427</v>
      </c>
      <c r="J120" s="195">
        <f t="shared" si="93"/>
        <v>147</v>
      </c>
      <c r="K120" s="196">
        <f t="shared" si="94"/>
        <v>574</v>
      </c>
    </row>
    <row r="121" spans="1:26" ht="24" customHeight="1">
      <c r="C121" s="43"/>
      <c r="D121" s="43"/>
      <c r="E121" s="43"/>
      <c r="F121" s="112"/>
      <c r="G121" s="43"/>
      <c r="H121" s="43"/>
      <c r="I121" s="197">
        <f t="shared" ref="I121:J121" si="95">SUM(I119:I120)</f>
        <v>841</v>
      </c>
      <c r="J121" s="198">
        <f t="shared" si="95"/>
        <v>369</v>
      </c>
      <c r="K121" s="199">
        <f t="shared" si="94"/>
        <v>1210</v>
      </c>
    </row>
    <row r="122" spans="1:26" ht="48" customHeight="1">
      <c r="F122" s="112"/>
      <c r="I122" s="2"/>
      <c r="J122" s="2"/>
    </row>
    <row r="123" spans="1:26" ht="30.75" customHeight="1">
      <c r="A123" s="9"/>
      <c r="B123" s="263" t="s">
        <v>405</v>
      </c>
      <c r="C123" s="126" t="str">
        <f>CONCATENATE(C124, " &amp; ",C125)</f>
        <v>Alma Gomez &amp; Mindy Treviso</v>
      </c>
      <c r="D123" s="72" t="s">
        <v>180</v>
      </c>
      <c r="E123" s="72" t="s">
        <v>187</v>
      </c>
      <c r="F123" s="180" t="s">
        <v>346</v>
      </c>
      <c r="G123" s="80" t="s">
        <v>347</v>
      </c>
      <c r="H123" s="181" t="s">
        <v>348</v>
      </c>
      <c r="I123" s="71" t="s">
        <v>349</v>
      </c>
      <c r="J123" s="72" t="s">
        <v>350</v>
      </c>
      <c r="K123" s="71" t="s">
        <v>191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4.75" customHeight="1">
      <c r="B124" s="264"/>
      <c r="C124" s="182" t="str">
        <f>Roster!C88</f>
        <v>Alma Gomez</v>
      </c>
      <c r="D124" s="183">
        <f>Roster!I88</f>
        <v>105</v>
      </c>
      <c r="E124" s="184">
        <f>(Percentage!E7-'Double Score'!D124)*Percentage!C7</f>
        <v>105</v>
      </c>
      <c r="F124" s="185">
        <v>124</v>
      </c>
      <c r="G124" s="135">
        <v>112</v>
      </c>
      <c r="H124" s="186">
        <v>104</v>
      </c>
      <c r="I124" s="187">
        <f t="shared" ref="I124:I125" si="96">SUM(F124:H124)</f>
        <v>340</v>
      </c>
      <c r="J124" s="188">
        <f t="shared" ref="J124:J125" si="97">E124*3</f>
        <v>315</v>
      </c>
      <c r="K124" s="189">
        <f t="shared" ref="K124:K126" si="98">SUM(I124:J124)</f>
        <v>655</v>
      </c>
    </row>
    <row r="125" spans="1:26" ht="24.75" customHeight="1">
      <c r="B125" s="265"/>
      <c r="C125" s="190" t="str">
        <f>Roster!C90</f>
        <v>Mindy Treviso</v>
      </c>
      <c r="D125" s="191">
        <f>Roster!I90</f>
        <v>98</v>
      </c>
      <c r="E125" s="153">
        <f>(Percentage!E7-'Double Score'!D125)*Percentage!C7</f>
        <v>112</v>
      </c>
      <c r="F125" s="192">
        <v>155</v>
      </c>
      <c r="G125" s="155">
        <v>98</v>
      </c>
      <c r="H125" s="193">
        <v>116</v>
      </c>
      <c r="I125" s="194">
        <f t="shared" si="96"/>
        <v>369</v>
      </c>
      <c r="J125" s="195">
        <f t="shared" si="97"/>
        <v>336</v>
      </c>
      <c r="K125" s="196">
        <f t="shared" si="98"/>
        <v>705</v>
      </c>
    </row>
    <row r="126" spans="1:26" ht="24" customHeight="1">
      <c r="C126" s="43"/>
      <c r="D126" s="43"/>
      <c r="E126" s="43"/>
      <c r="F126" s="112"/>
      <c r="G126" s="43"/>
      <c r="H126" s="43"/>
      <c r="I126" s="197">
        <f t="shared" ref="I126:J126" si="99">SUM(I124:I125)</f>
        <v>709</v>
      </c>
      <c r="J126" s="198">
        <f t="shared" si="99"/>
        <v>651</v>
      </c>
      <c r="K126" s="199">
        <f t="shared" si="98"/>
        <v>1360</v>
      </c>
    </row>
    <row r="127" spans="1:26" ht="48" customHeight="1">
      <c r="C127" s="112"/>
      <c r="F127" s="112"/>
      <c r="I127" s="2"/>
      <c r="J127" s="2"/>
    </row>
    <row r="128" spans="1:26" ht="30.75" customHeight="1">
      <c r="A128" s="9"/>
      <c r="B128" s="263" t="s">
        <v>406</v>
      </c>
      <c r="C128" s="126" t="str">
        <f>CONCATENATE(C129, " &amp; ",C130)</f>
        <v>Cody Burks &amp; Joseph Brown</v>
      </c>
      <c r="D128" s="72" t="s">
        <v>180</v>
      </c>
      <c r="E128" s="72" t="s">
        <v>187</v>
      </c>
      <c r="F128" s="180" t="s">
        <v>346</v>
      </c>
      <c r="G128" s="80" t="s">
        <v>347</v>
      </c>
      <c r="H128" s="181" t="s">
        <v>348</v>
      </c>
      <c r="I128" s="71" t="s">
        <v>349</v>
      </c>
      <c r="J128" s="72" t="s">
        <v>350</v>
      </c>
      <c r="K128" s="71" t="s">
        <v>191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24.75" customHeight="1">
      <c r="B129" s="264"/>
      <c r="C129" s="182" t="str">
        <f>Roster!C89</f>
        <v>Cody Burks</v>
      </c>
      <c r="D129" s="183">
        <f>Roster!I89</f>
        <v>129</v>
      </c>
      <c r="E129" s="184">
        <f>(Percentage!E7-'Double Score'!D129)*Percentage!C7</f>
        <v>81</v>
      </c>
      <c r="F129" s="185">
        <v>111</v>
      </c>
      <c r="G129" s="135">
        <v>162</v>
      </c>
      <c r="H129" s="186">
        <v>177</v>
      </c>
      <c r="I129" s="187">
        <f t="shared" ref="I129:I130" si="100">SUM(F129:H129)</f>
        <v>450</v>
      </c>
      <c r="J129" s="188">
        <f t="shared" ref="J129:J130" si="101">E129*3</f>
        <v>243</v>
      </c>
      <c r="K129" s="189">
        <f t="shared" ref="K129:K131" si="102">SUM(I129:J129)</f>
        <v>693</v>
      </c>
    </row>
    <row r="130" spans="1:26" ht="24.75" customHeight="1">
      <c r="B130" s="265"/>
      <c r="C130" s="190" t="str">
        <f>Roster!C91</f>
        <v>Joseph Brown</v>
      </c>
      <c r="D130" s="191">
        <f>Roster!I91</f>
        <v>191</v>
      </c>
      <c r="E130" s="153">
        <f>(Percentage!E7-'Double Score'!D130)*Percentage!C7</f>
        <v>19</v>
      </c>
      <c r="F130" s="192">
        <v>188</v>
      </c>
      <c r="G130" s="155">
        <v>191</v>
      </c>
      <c r="H130" s="193">
        <v>213</v>
      </c>
      <c r="I130" s="194">
        <f t="shared" si="100"/>
        <v>592</v>
      </c>
      <c r="J130" s="195">
        <f t="shared" si="101"/>
        <v>57</v>
      </c>
      <c r="K130" s="196">
        <f t="shared" si="102"/>
        <v>649</v>
      </c>
    </row>
    <row r="131" spans="1:26" ht="24" customHeight="1">
      <c r="C131" s="43"/>
      <c r="D131" s="43"/>
      <c r="E131" s="43"/>
      <c r="F131" s="112"/>
      <c r="G131" s="43"/>
      <c r="H131" s="43"/>
      <c r="I131" s="197">
        <f t="shared" ref="I131:J131" si="103">SUM(I129:I130)</f>
        <v>1042</v>
      </c>
      <c r="J131" s="198">
        <f t="shared" si="103"/>
        <v>300</v>
      </c>
      <c r="K131" s="199">
        <f t="shared" si="102"/>
        <v>1342</v>
      </c>
    </row>
    <row r="132" spans="1:26" ht="48" customHeight="1">
      <c r="C132" s="112"/>
      <c r="F132" s="112"/>
      <c r="I132" s="2"/>
      <c r="J132" s="2"/>
    </row>
    <row r="133" spans="1:26" ht="30.75" customHeight="1">
      <c r="A133" s="9"/>
      <c r="B133" s="263" t="s">
        <v>407</v>
      </c>
      <c r="C133" s="126" t="str">
        <f>CONCATENATE(C134, " &amp; ",C135)</f>
        <v>Soila Reyna &amp; Darryl Conner</v>
      </c>
      <c r="D133" s="72" t="s">
        <v>180</v>
      </c>
      <c r="E133" s="72" t="s">
        <v>187</v>
      </c>
      <c r="F133" s="180" t="s">
        <v>346</v>
      </c>
      <c r="G133" s="80" t="s">
        <v>347</v>
      </c>
      <c r="H133" s="181" t="s">
        <v>348</v>
      </c>
      <c r="I133" s="71" t="s">
        <v>349</v>
      </c>
      <c r="J133" s="72" t="s">
        <v>350</v>
      </c>
      <c r="K133" s="71" t="s">
        <v>191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24.75" customHeight="1">
      <c r="B134" s="264"/>
      <c r="C134" s="182" t="str">
        <f>Roster!C96</f>
        <v>Soila Reyna</v>
      </c>
      <c r="D134" s="183">
        <f>Roster!I96</f>
        <v>118</v>
      </c>
      <c r="E134" s="184">
        <f>(Percentage!E7-'Double Score'!D134)*Percentage!C7</f>
        <v>92</v>
      </c>
      <c r="F134" s="185">
        <v>108</v>
      </c>
      <c r="G134" s="135">
        <v>123</v>
      </c>
      <c r="H134" s="186">
        <v>137</v>
      </c>
      <c r="I134" s="187">
        <f t="shared" ref="I134:I135" si="104">SUM(F134:H134)</f>
        <v>368</v>
      </c>
      <c r="J134" s="188">
        <f t="shared" ref="J134:J135" si="105">E134*3</f>
        <v>276</v>
      </c>
      <c r="K134" s="189">
        <f t="shared" ref="K134:K136" si="106">SUM(I134:J134)</f>
        <v>644</v>
      </c>
    </row>
    <row r="135" spans="1:26" ht="24.75" customHeight="1">
      <c r="B135" s="265"/>
      <c r="C135" s="190" t="str">
        <f>Roster!C95</f>
        <v>Darryl Conner</v>
      </c>
      <c r="D135" s="191">
        <f>Roster!I95</f>
        <v>205</v>
      </c>
      <c r="E135" s="153">
        <f>(Percentage!E7-'Double Score'!D135)*Percentage!C7</f>
        <v>5</v>
      </c>
      <c r="F135" s="192">
        <v>213</v>
      </c>
      <c r="G135" s="155">
        <v>223</v>
      </c>
      <c r="H135" s="193">
        <v>125</v>
      </c>
      <c r="I135" s="194">
        <f t="shared" si="104"/>
        <v>561</v>
      </c>
      <c r="J135" s="195">
        <f t="shared" si="105"/>
        <v>15</v>
      </c>
      <c r="K135" s="196">
        <f t="shared" si="106"/>
        <v>576</v>
      </c>
    </row>
    <row r="136" spans="1:26" ht="24" customHeight="1">
      <c r="C136" s="43"/>
      <c r="D136" s="43"/>
      <c r="E136" s="43"/>
      <c r="F136" s="112"/>
      <c r="G136" s="43"/>
      <c r="H136" s="43"/>
      <c r="I136" s="197">
        <f t="shared" ref="I136:J136" si="107">SUM(I134:I135)</f>
        <v>929</v>
      </c>
      <c r="J136" s="198">
        <f t="shared" si="107"/>
        <v>291</v>
      </c>
      <c r="K136" s="199">
        <f t="shared" si="106"/>
        <v>1220</v>
      </c>
    </row>
    <row r="137" spans="1:26" ht="48" customHeight="1">
      <c r="F137" s="112"/>
      <c r="I137" s="2"/>
      <c r="J137" s="2"/>
    </row>
    <row r="138" spans="1:26" ht="30.75" customHeight="1">
      <c r="A138" s="9"/>
      <c r="B138" s="263" t="s">
        <v>408</v>
      </c>
      <c r="C138" s="126" t="str">
        <f>CONCATENATE(C139, " &amp; ",C140)</f>
        <v>Kelvin Crable &amp; Dustin Sargent</v>
      </c>
      <c r="D138" s="72" t="s">
        <v>180</v>
      </c>
      <c r="E138" s="72" t="s">
        <v>187</v>
      </c>
      <c r="F138" s="180" t="s">
        <v>346</v>
      </c>
      <c r="G138" s="80" t="s">
        <v>347</v>
      </c>
      <c r="H138" s="181" t="s">
        <v>348</v>
      </c>
      <c r="I138" s="71" t="s">
        <v>349</v>
      </c>
      <c r="J138" s="72" t="s">
        <v>350</v>
      </c>
      <c r="K138" s="71" t="s">
        <v>191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24.75" customHeight="1">
      <c r="B139" s="264"/>
      <c r="C139" s="182" t="str">
        <f>Roster!C97</f>
        <v>Kelvin Crable</v>
      </c>
      <c r="D139" s="183">
        <f>Roster!I97</f>
        <v>173</v>
      </c>
      <c r="E139" s="184">
        <f>(Percentage!E7-'Double Score'!D139)*Percentage!C7</f>
        <v>37</v>
      </c>
      <c r="F139" s="185">
        <v>178</v>
      </c>
      <c r="G139" s="135">
        <v>138</v>
      </c>
      <c r="H139" s="186">
        <v>136</v>
      </c>
      <c r="I139" s="187">
        <f t="shared" ref="I139:I140" si="108">SUM(F139:H139)</f>
        <v>452</v>
      </c>
      <c r="J139" s="188">
        <f t="shared" ref="J139:J140" si="109">E139*3</f>
        <v>111</v>
      </c>
      <c r="K139" s="189">
        <f t="shared" ref="K139:K141" si="110">SUM(I139:J139)</f>
        <v>563</v>
      </c>
    </row>
    <row r="140" spans="1:26" ht="24.75" customHeight="1">
      <c r="B140" s="265"/>
      <c r="C140" s="190" t="str">
        <f>Roster!C98</f>
        <v>Dustin Sargent</v>
      </c>
      <c r="D140" s="191">
        <f>Roster!I98</f>
        <v>174</v>
      </c>
      <c r="E140" s="153">
        <f>(Percentage!E7-'Double Score'!D140)*Percentage!C7</f>
        <v>36</v>
      </c>
      <c r="F140" s="192">
        <v>178</v>
      </c>
      <c r="G140" s="155">
        <v>152</v>
      </c>
      <c r="H140" s="193">
        <v>177</v>
      </c>
      <c r="I140" s="194">
        <f t="shared" si="108"/>
        <v>507</v>
      </c>
      <c r="J140" s="195">
        <f t="shared" si="109"/>
        <v>108</v>
      </c>
      <c r="K140" s="196">
        <f t="shared" si="110"/>
        <v>615</v>
      </c>
    </row>
    <row r="141" spans="1:26" ht="24" customHeight="1">
      <c r="C141" s="43"/>
      <c r="D141" s="43"/>
      <c r="E141" s="43"/>
      <c r="F141" s="112"/>
      <c r="G141" s="43"/>
      <c r="H141" s="43"/>
      <c r="I141" s="197">
        <f t="shared" ref="I141:J141" si="111">SUM(I139:I140)</f>
        <v>959</v>
      </c>
      <c r="J141" s="198">
        <f t="shared" si="111"/>
        <v>219</v>
      </c>
      <c r="K141" s="199">
        <f t="shared" si="110"/>
        <v>1178</v>
      </c>
    </row>
    <row r="142" spans="1:26" ht="48" customHeight="1">
      <c r="F142" s="112"/>
      <c r="I142" s="2"/>
      <c r="J142" s="2"/>
    </row>
    <row r="143" spans="1:26" ht="30.75" customHeight="1">
      <c r="A143" s="9"/>
      <c r="B143" s="263" t="s">
        <v>409</v>
      </c>
      <c r="C143" s="126" t="str">
        <f>CONCATENATE(C144, " &amp; ",C145)</f>
        <v>Ted Thomas &amp; Dennis Kuehne</v>
      </c>
      <c r="D143" s="72" t="s">
        <v>180</v>
      </c>
      <c r="E143" s="72" t="s">
        <v>187</v>
      </c>
      <c r="F143" s="180" t="s">
        <v>346</v>
      </c>
      <c r="G143" s="80" t="s">
        <v>347</v>
      </c>
      <c r="H143" s="181" t="s">
        <v>348</v>
      </c>
      <c r="I143" s="71" t="s">
        <v>349</v>
      </c>
      <c r="J143" s="72" t="s">
        <v>350</v>
      </c>
      <c r="K143" s="71" t="s">
        <v>191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4.75" customHeight="1">
      <c r="B144" s="264"/>
      <c r="C144" s="182" t="str">
        <f>Roster!C102</f>
        <v>Ted Thomas</v>
      </c>
      <c r="D144" s="183">
        <f>Roster!I102</f>
        <v>151</v>
      </c>
      <c r="E144" s="184">
        <f>(Percentage!E7-'Double Score'!D144)*Percentage!C7</f>
        <v>59</v>
      </c>
      <c r="F144" s="185">
        <v>148</v>
      </c>
      <c r="G144" s="135">
        <v>156</v>
      </c>
      <c r="H144" s="186">
        <v>146</v>
      </c>
      <c r="I144" s="187">
        <f t="shared" ref="I144:I145" si="112">SUM(F144:H144)</f>
        <v>450</v>
      </c>
      <c r="J144" s="188">
        <f t="shared" ref="J144:J145" si="113">E144*3</f>
        <v>177</v>
      </c>
      <c r="K144" s="189">
        <f t="shared" ref="K144:K146" si="114">SUM(I144:J144)</f>
        <v>627</v>
      </c>
    </row>
    <row r="145" spans="1:26" ht="24.75" customHeight="1">
      <c r="B145" s="265"/>
      <c r="C145" s="190" t="str">
        <f>Roster!C105</f>
        <v>Dennis Kuehne</v>
      </c>
      <c r="D145" s="191">
        <f>Roster!I105</f>
        <v>210</v>
      </c>
      <c r="E145" s="153">
        <f>(Percentage!E7-'Double Score'!D145)*Percentage!C7</f>
        <v>0</v>
      </c>
      <c r="F145" s="192">
        <v>163</v>
      </c>
      <c r="G145" s="155">
        <v>184</v>
      </c>
      <c r="H145" s="193">
        <v>170</v>
      </c>
      <c r="I145" s="194">
        <f t="shared" si="112"/>
        <v>517</v>
      </c>
      <c r="J145" s="195">
        <f t="shared" si="113"/>
        <v>0</v>
      </c>
      <c r="K145" s="196">
        <f t="shared" si="114"/>
        <v>517</v>
      </c>
    </row>
    <row r="146" spans="1:26" ht="24" customHeight="1">
      <c r="C146" s="43"/>
      <c r="D146" s="43"/>
      <c r="E146" s="43"/>
      <c r="F146" s="112"/>
      <c r="G146" s="43"/>
      <c r="H146" s="43"/>
      <c r="I146" s="197">
        <f t="shared" ref="I146:J146" si="115">SUM(I144:I145)</f>
        <v>967</v>
      </c>
      <c r="J146" s="198">
        <f t="shared" si="115"/>
        <v>177</v>
      </c>
      <c r="K146" s="199">
        <f t="shared" si="114"/>
        <v>1144</v>
      </c>
    </row>
    <row r="147" spans="1:26" ht="48" customHeight="1">
      <c r="C147" s="112"/>
      <c r="F147" s="112"/>
      <c r="I147" s="2"/>
      <c r="J147" s="2"/>
    </row>
    <row r="148" spans="1:26" ht="30.75" customHeight="1">
      <c r="A148" s="9"/>
      <c r="B148" s="263" t="s">
        <v>410</v>
      </c>
      <c r="C148" s="126" t="str">
        <f>CONCATENATE(C149, " &amp; ",C150)</f>
        <v>Karyl Hummel &amp; Michael Hummel</v>
      </c>
      <c r="D148" s="72" t="s">
        <v>180</v>
      </c>
      <c r="E148" s="72" t="s">
        <v>187</v>
      </c>
      <c r="F148" s="180" t="s">
        <v>346</v>
      </c>
      <c r="G148" s="80" t="s">
        <v>347</v>
      </c>
      <c r="H148" s="181" t="s">
        <v>348</v>
      </c>
      <c r="I148" s="71" t="s">
        <v>349</v>
      </c>
      <c r="J148" s="72" t="s">
        <v>350</v>
      </c>
      <c r="K148" s="71" t="s">
        <v>191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4.75" customHeight="1">
      <c r="B149" s="264"/>
      <c r="C149" s="182" t="str">
        <f>Roster!C103</f>
        <v>Karyl Hummel</v>
      </c>
      <c r="D149" s="183">
        <f>Roster!I103</f>
        <v>116</v>
      </c>
      <c r="E149" s="184">
        <f>(Percentage!E7-'Double Score'!D149)*Percentage!C7</f>
        <v>94</v>
      </c>
      <c r="F149" s="185">
        <v>106</v>
      </c>
      <c r="G149" s="135">
        <v>115</v>
      </c>
      <c r="H149" s="186">
        <v>138</v>
      </c>
      <c r="I149" s="187">
        <f t="shared" ref="I149:I150" si="116">SUM(F149:H149)</f>
        <v>359</v>
      </c>
      <c r="J149" s="188">
        <f t="shared" ref="J149:J150" si="117">E149*3</f>
        <v>282</v>
      </c>
      <c r="K149" s="189">
        <f t="shared" ref="K149:K151" si="118">SUM(I149:J149)</f>
        <v>641</v>
      </c>
    </row>
    <row r="150" spans="1:26" ht="24.75" customHeight="1">
      <c r="B150" s="265"/>
      <c r="C150" s="190" t="str">
        <f>Roster!C104</f>
        <v>Michael Hummel</v>
      </c>
      <c r="D150" s="191">
        <f>Roster!I104</f>
        <v>152</v>
      </c>
      <c r="E150" s="153">
        <f>(Percentage!E7-'Double Score'!D150)*Percentage!C7</f>
        <v>58</v>
      </c>
      <c r="F150" s="192">
        <v>186</v>
      </c>
      <c r="G150" s="155">
        <v>184</v>
      </c>
      <c r="H150" s="193">
        <v>212</v>
      </c>
      <c r="I150" s="194">
        <f t="shared" si="116"/>
        <v>582</v>
      </c>
      <c r="J150" s="195">
        <f t="shared" si="117"/>
        <v>174</v>
      </c>
      <c r="K150" s="196">
        <f t="shared" si="118"/>
        <v>756</v>
      </c>
    </row>
    <row r="151" spans="1:26" ht="24" customHeight="1">
      <c r="C151" s="43"/>
      <c r="D151" s="43"/>
      <c r="E151" s="43"/>
      <c r="F151" s="112"/>
      <c r="G151" s="43"/>
      <c r="H151" s="43"/>
      <c r="I151" s="197">
        <f t="shared" ref="I151:J151" si="119">SUM(I149:I150)</f>
        <v>941</v>
      </c>
      <c r="J151" s="198">
        <f t="shared" si="119"/>
        <v>456</v>
      </c>
      <c r="K151" s="199">
        <f t="shared" si="118"/>
        <v>1397</v>
      </c>
    </row>
    <row r="152" spans="1:26" ht="48" customHeight="1">
      <c r="C152" s="112"/>
      <c r="F152" s="112"/>
      <c r="I152" s="2"/>
      <c r="J152" s="2"/>
    </row>
    <row r="153" spans="1:26" ht="30.75" customHeight="1">
      <c r="A153" s="9"/>
      <c r="B153" s="263" t="s">
        <v>411</v>
      </c>
      <c r="C153" s="126" t="str">
        <f>CONCATENATE(C154, " &amp; ",C155)</f>
        <v>Mary Ryba &amp; Mike Clifton</v>
      </c>
      <c r="D153" s="72" t="s">
        <v>180</v>
      </c>
      <c r="E153" s="72" t="s">
        <v>187</v>
      </c>
      <c r="F153" s="180" t="s">
        <v>346</v>
      </c>
      <c r="G153" s="80" t="s">
        <v>347</v>
      </c>
      <c r="H153" s="181" t="s">
        <v>348</v>
      </c>
      <c r="I153" s="71" t="s">
        <v>349</v>
      </c>
      <c r="J153" s="72" t="s">
        <v>350</v>
      </c>
      <c r="K153" s="71" t="s">
        <v>191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4.75" customHeight="1">
      <c r="B154" s="264"/>
      <c r="C154" s="182" t="str">
        <f>Roster!C109</f>
        <v>Mary Ryba</v>
      </c>
      <c r="D154" s="183">
        <f>Roster!I109</f>
        <v>105</v>
      </c>
      <c r="E154" s="184">
        <f>(Percentage!E7-'Double Score'!D154)*Percentage!C7</f>
        <v>105</v>
      </c>
      <c r="F154" s="185">
        <v>135</v>
      </c>
      <c r="G154" s="135">
        <v>86</v>
      </c>
      <c r="H154" s="186">
        <v>92</v>
      </c>
      <c r="I154" s="187">
        <f t="shared" ref="I154:I155" si="120">SUM(F154:H154)</f>
        <v>313</v>
      </c>
      <c r="J154" s="188">
        <f t="shared" ref="J154:J155" si="121">E154*3</f>
        <v>315</v>
      </c>
      <c r="K154" s="189">
        <f t="shared" ref="K154:K156" si="122">SUM(I154:J154)</f>
        <v>628</v>
      </c>
    </row>
    <row r="155" spans="1:26" ht="24.75" customHeight="1">
      <c r="B155" s="265"/>
      <c r="C155" s="190" t="str">
        <f>Roster!C110</f>
        <v>Mike Clifton</v>
      </c>
      <c r="D155" s="191">
        <f>Roster!I110</f>
        <v>154</v>
      </c>
      <c r="E155" s="153">
        <f>(Percentage!E7-'Double Score'!D155)*Percentage!C7</f>
        <v>56</v>
      </c>
      <c r="F155" s="192">
        <v>133</v>
      </c>
      <c r="G155" s="155">
        <v>158</v>
      </c>
      <c r="H155" s="193">
        <v>136</v>
      </c>
      <c r="I155" s="194">
        <f t="shared" si="120"/>
        <v>427</v>
      </c>
      <c r="J155" s="195">
        <f t="shared" si="121"/>
        <v>168</v>
      </c>
      <c r="K155" s="196">
        <f t="shared" si="122"/>
        <v>595</v>
      </c>
    </row>
    <row r="156" spans="1:26" ht="24" customHeight="1">
      <c r="C156" s="43"/>
      <c r="D156" s="43"/>
      <c r="E156" s="43"/>
      <c r="F156" s="112"/>
      <c r="G156" s="43"/>
      <c r="H156" s="43"/>
      <c r="I156" s="197">
        <f t="shared" ref="I156:J156" si="123">SUM(I154:I155)</f>
        <v>740</v>
      </c>
      <c r="J156" s="198">
        <f t="shared" si="123"/>
        <v>483</v>
      </c>
      <c r="K156" s="199">
        <f t="shared" si="122"/>
        <v>1223</v>
      </c>
    </row>
    <row r="157" spans="1:26" ht="48" customHeight="1">
      <c r="F157" s="112"/>
      <c r="I157" s="2"/>
      <c r="J157" s="2"/>
    </row>
    <row r="158" spans="1:26" ht="30.75" customHeight="1">
      <c r="A158" s="9"/>
      <c r="B158" s="263" t="s">
        <v>412</v>
      </c>
      <c r="C158" s="126" t="str">
        <f>CONCATENATE(C159, " &amp; ",C160)</f>
        <v>Dominique Parisi &amp; Jose Ybarra</v>
      </c>
      <c r="D158" s="72" t="s">
        <v>180</v>
      </c>
      <c r="E158" s="72" t="s">
        <v>187</v>
      </c>
      <c r="F158" s="180" t="s">
        <v>346</v>
      </c>
      <c r="G158" s="80" t="s">
        <v>347</v>
      </c>
      <c r="H158" s="181" t="s">
        <v>348</v>
      </c>
      <c r="I158" s="71" t="s">
        <v>349</v>
      </c>
      <c r="J158" s="72" t="s">
        <v>350</v>
      </c>
      <c r="K158" s="71" t="s">
        <v>191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24.75" customHeight="1">
      <c r="B159" s="264"/>
      <c r="C159" s="182" t="str">
        <f>Roster!C111</f>
        <v>Dominique Parisi</v>
      </c>
      <c r="D159" s="183">
        <f>Roster!I111</f>
        <v>174</v>
      </c>
      <c r="E159" s="184">
        <f>(Percentage!E7-'Double Score'!D159)*Percentage!C7</f>
        <v>36</v>
      </c>
      <c r="F159" s="185">
        <v>190</v>
      </c>
      <c r="G159" s="135">
        <v>219</v>
      </c>
      <c r="H159" s="186">
        <v>180</v>
      </c>
      <c r="I159" s="187">
        <f t="shared" ref="I159:I160" si="124">SUM(F159:H159)</f>
        <v>589</v>
      </c>
      <c r="J159" s="188">
        <f t="shared" ref="J159:J160" si="125">E159*3</f>
        <v>108</v>
      </c>
      <c r="K159" s="189">
        <f t="shared" ref="K159:K161" si="126">SUM(I159:J159)</f>
        <v>697</v>
      </c>
    </row>
    <row r="160" spans="1:26" ht="24.75" customHeight="1">
      <c r="B160" s="265"/>
      <c r="C160" s="190" t="str">
        <f>Roster!C112</f>
        <v>Jose Ybarra</v>
      </c>
      <c r="D160" s="191">
        <f>Roster!I112</f>
        <v>182</v>
      </c>
      <c r="E160" s="153">
        <f>(Percentage!E7-'Double Score'!D160)*Percentage!C7</f>
        <v>28</v>
      </c>
      <c r="F160" s="192">
        <v>164</v>
      </c>
      <c r="G160" s="155">
        <v>171</v>
      </c>
      <c r="H160" s="193">
        <v>133</v>
      </c>
      <c r="I160" s="194">
        <f t="shared" si="124"/>
        <v>468</v>
      </c>
      <c r="J160" s="195">
        <f t="shared" si="125"/>
        <v>84</v>
      </c>
      <c r="K160" s="196">
        <f t="shared" si="126"/>
        <v>552</v>
      </c>
    </row>
    <row r="161" spans="1:26" ht="24" customHeight="1">
      <c r="C161" s="43"/>
      <c r="D161" s="43"/>
      <c r="E161" s="43"/>
      <c r="F161" s="112"/>
      <c r="G161" s="43"/>
      <c r="H161" s="43"/>
      <c r="I161" s="197">
        <f t="shared" ref="I161:J161" si="127">SUM(I159:I160)</f>
        <v>1057</v>
      </c>
      <c r="J161" s="198">
        <f t="shared" si="127"/>
        <v>192</v>
      </c>
      <c r="K161" s="199">
        <f t="shared" si="126"/>
        <v>1249</v>
      </c>
    </row>
    <row r="162" spans="1:26" ht="48" customHeight="1">
      <c r="F162" s="112"/>
      <c r="I162" s="2"/>
      <c r="J162" s="2"/>
    </row>
    <row r="163" spans="1:26" ht="30.75" customHeight="1">
      <c r="A163" s="9"/>
      <c r="B163" s="263" t="s">
        <v>413</v>
      </c>
      <c r="C163" s="126" t="str">
        <f>CONCATENATE(C164, " &amp; ",C165)</f>
        <v>John Wade &amp; Lavon Hunter</v>
      </c>
      <c r="D163" s="72" t="s">
        <v>180</v>
      </c>
      <c r="E163" s="72" t="s">
        <v>187</v>
      </c>
      <c r="F163" s="180" t="s">
        <v>346</v>
      </c>
      <c r="G163" s="80" t="s">
        <v>347</v>
      </c>
      <c r="H163" s="181" t="s">
        <v>348</v>
      </c>
      <c r="I163" s="71" t="s">
        <v>349</v>
      </c>
      <c r="J163" s="72" t="s">
        <v>350</v>
      </c>
      <c r="K163" s="71" t="s">
        <v>191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24.75" customHeight="1">
      <c r="B164" s="264"/>
      <c r="C164" s="182" t="str">
        <f>Roster!C116</f>
        <v>John Wade</v>
      </c>
      <c r="D164" s="183">
        <f>Roster!I116</f>
        <v>189</v>
      </c>
      <c r="E164" s="184">
        <f>(Percentage!E7-'Double Score'!D164)*Percentage!C7</f>
        <v>21</v>
      </c>
      <c r="F164" s="185">
        <v>171</v>
      </c>
      <c r="G164" s="135">
        <v>215</v>
      </c>
      <c r="H164" s="186">
        <v>214</v>
      </c>
      <c r="I164" s="187">
        <f t="shared" ref="I164:I165" si="128">SUM(F164:H164)</f>
        <v>600</v>
      </c>
      <c r="J164" s="188">
        <f t="shared" ref="J164:J165" si="129">E164*3</f>
        <v>63</v>
      </c>
      <c r="K164" s="189">
        <f t="shared" ref="K164:K166" si="130">SUM(I164:J164)</f>
        <v>663</v>
      </c>
    </row>
    <row r="165" spans="1:26" ht="24.75" customHeight="1">
      <c r="B165" s="265"/>
      <c r="C165" s="190" t="str">
        <f>Roster!C119</f>
        <v>Lavon Hunter</v>
      </c>
      <c r="D165" s="191">
        <f>Roster!I119</f>
        <v>185</v>
      </c>
      <c r="E165" s="153">
        <f>(Percentage!E7-'Double Score'!D165)*Percentage!C7</f>
        <v>25</v>
      </c>
      <c r="F165" s="192">
        <v>159</v>
      </c>
      <c r="G165" s="155">
        <v>149</v>
      </c>
      <c r="H165" s="193">
        <v>167</v>
      </c>
      <c r="I165" s="194">
        <f t="shared" si="128"/>
        <v>475</v>
      </c>
      <c r="J165" s="195">
        <f t="shared" si="129"/>
        <v>75</v>
      </c>
      <c r="K165" s="196">
        <f t="shared" si="130"/>
        <v>550</v>
      </c>
    </row>
    <row r="166" spans="1:26" ht="24" customHeight="1">
      <c r="C166" s="43"/>
      <c r="D166" s="43"/>
      <c r="E166" s="43"/>
      <c r="F166" s="112"/>
      <c r="G166" s="43"/>
      <c r="H166" s="43"/>
      <c r="I166" s="197">
        <f t="shared" ref="I166:J166" si="131">SUM(I164:I165)</f>
        <v>1075</v>
      </c>
      <c r="J166" s="198">
        <f t="shared" si="131"/>
        <v>138</v>
      </c>
      <c r="K166" s="199">
        <f t="shared" si="130"/>
        <v>1213</v>
      </c>
    </row>
    <row r="167" spans="1:26" ht="48" customHeight="1">
      <c r="C167" s="112"/>
      <c r="F167" s="112"/>
      <c r="I167" s="2"/>
      <c r="J167" s="2"/>
    </row>
    <row r="168" spans="1:26" ht="30.75" customHeight="1">
      <c r="A168" s="9"/>
      <c r="B168" s="263" t="s">
        <v>414</v>
      </c>
      <c r="C168" s="126" t="str">
        <f>CONCATENATE(C169, " &amp; ",C170)</f>
        <v>Luci Ryan &amp; Wilbur Wright</v>
      </c>
      <c r="D168" s="72" t="s">
        <v>180</v>
      </c>
      <c r="E168" s="72" t="s">
        <v>187</v>
      </c>
      <c r="F168" s="180" t="s">
        <v>346</v>
      </c>
      <c r="G168" s="80" t="s">
        <v>347</v>
      </c>
      <c r="H168" s="181" t="s">
        <v>348</v>
      </c>
      <c r="I168" s="71" t="s">
        <v>349</v>
      </c>
      <c r="J168" s="72" t="s">
        <v>350</v>
      </c>
      <c r="K168" s="71" t="s">
        <v>191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24.75" customHeight="1">
      <c r="B169" s="264"/>
      <c r="C169" s="182" t="str">
        <f>Roster!C117</f>
        <v>Luci Ryan</v>
      </c>
      <c r="D169" s="183">
        <f>Roster!I117</f>
        <v>139</v>
      </c>
      <c r="E169" s="184">
        <f>(Percentage!E7-'Double Score'!D169)*Percentage!C7</f>
        <v>71</v>
      </c>
      <c r="F169" s="185">
        <v>150</v>
      </c>
      <c r="G169" s="135">
        <v>189</v>
      </c>
      <c r="H169" s="186">
        <v>171</v>
      </c>
      <c r="I169" s="187">
        <f t="shared" ref="I169:I170" si="132">SUM(F169:H169)</f>
        <v>510</v>
      </c>
      <c r="J169" s="188">
        <f t="shared" ref="J169:J170" si="133">E169*3</f>
        <v>213</v>
      </c>
      <c r="K169" s="189">
        <f t="shared" ref="K169:K171" si="134">SUM(I169:J169)</f>
        <v>723</v>
      </c>
    </row>
    <row r="170" spans="1:26" ht="24.75" customHeight="1">
      <c r="B170" s="265"/>
      <c r="C170" s="190" t="str">
        <f>Roster!C118</f>
        <v>Wilbur Wright</v>
      </c>
      <c r="D170" s="191">
        <f>Roster!I118</f>
        <v>166</v>
      </c>
      <c r="E170" s="153">
        <f>(Percentage!E7-'Double Score'!D170)*Percentage!C7</f>
        <v>44</v>
      </c>
      <c r="F170" s="192">
        <v>146</v>
      </c>
      <c r="G170" s="155">
        <v>155</v>
      </c>
      <c r="H170" s="193">
        <v>131</v>
      </c>
      <c r="I170" s="194">
        <f t="shared" si="132"/>
        <v>432</v>
      </c>
      <c r="J170" s="195">
        <f t="shared" si="133"/>
        <v>132</v>
      </c>
      <c r="K170" s="196">
        <f t="shared" si="134"/>
        <v>564</v>
      </c>
    </row>
    <row r="171" spans="1:26" ht="24" customHeight="1">
      <c r="C171" s="43"/>
      <c r="D171" s="43"/>
      <c r="E171" s="43"/>
      <c r="F171" s="112"/>
      <c r="G171" s="43"/>
      <c r="H171" s="43"/>
      <c r="I171" s="197">
        <f t="shared" ref="I171:J171" si="135">SUM(I169:I170)</f>
        <v>942</v>
      </c>
      <c r="J171" s="198">
        <f t="shared" si="135"/>
        <v>345</v>
      </c>
      <c r="K171" s="199">
        <f t="shared" si="134"/>
        <v>1287</v>
      </c>
    </row>
    <row r="172" spans="1:26" ht="48" customHeight="1">
      <c r="C172" s="112"/>
      <c r="F172" s="112"/>
      <c r="I172" s="2"/>
      <c r="J172" s="2"/>
    </row>
    <row r="173" spans="1:26" ht="30.75" customHeight="1">
      <c r="A173" s="9"/>
      <c r="B173" s="263" t="s">
        <v>415</v>
      </c>
      <c r="C173" s="126" t="str">
        <f>CONCATENATE(C174, " &amp; ",C175)</f>
        <v>William Bogle &amp; Albert Ponder</v>
      </c>
      <c r="D173" s="72" t="s">
        <v>180</v>
      </c>
      <c r="E173" s="72" t="s">
        <v>187</v>
      </c>
      <c r="F173" s="180" t="s">
        <v>346</v>
      </c>
      <c r="G173" s="80" t="s">
        <v>347</v>
      </c>
      <c r="H173" s="181" t="s">
        <v>348</v>
      </c>
      <c r="I173" s="71" t="s">
        <v>349</v>
      </c>
      <c r="J173" s="72" t="s">
        <v>350</v>
      </c>
      <c r="K173" s="71" t="s">
        <v>191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24.75" customHeight="1">
      <c r="B174" s="264"/>
      <c r="C174" s="182" t="str">
        <f>Roster!C123</f>
        <v>William Bogle</v>
      </c>
      <c r="D174" s="183">
        <f>Roster!I123</f>
        <v>173</v>
      </c>
      <c r="E174" s="184">
        <f>(Percentage!E7-'Double Score'!D174)*Percentage!C7</f>
        <v>37</v>
      </c>
      <c r="F174" s="185">
        <v>161</v>
      </c>
      <c r="G174" s="135">
        <v>168</v>
      </c>
      <c r="H174" s="186">
        <v>169</v>
      </c>
      <c r="I174" s="187">
        <f t="shared" ref="I174:I175" si="136">SUM(F174:H174)</f>
        <v>498</v>
      </c>
      <c r="J174" s="188">
        <f t="shared" ref="J174:J175" si="137">E174*3</f>
        <v>111</v>
      </c>
      <c r="K174" s="189">
        <f t="shared" ref="K174:K176" si="138">SUM(I174:J174)</f>
        <v>609</v>
      </c>
    </row>
    <row r="175" spans="1:26" ht="24.75" customHeight="1">
      <c r="B175" s="265"/>
      <c r="C175" s="190" t="str">
        <f>Roster!C126</f>
        <v>Albert Ponder</v>
      </c>
      <c r="D175" s="191">
        <f>Roster!I126</f>
        <v>187</v>
      </c>
      <c r="E175" s="153">
        <f>(Percentage!E7-'Double Score'!D175)*Percentage!C7</f>
        <v>23</v>
      </c>
      <c r="F175" s="192">
        <v>182</v>
      </c>
      <c r="G175" s="155">
        <v>163</v>
      </c>
      <c r="H175" s="193">
        <v>180</v>
      </c>
      <c r="I175" s="194">
        <f t="shared" si="136"/>
        <v>525</v>
      </c>
      <c r="J175" s="195">
        <f t="shared" si="137"/>
        <v>69</v>
      </c>
      <c r="K175" s="196">
        <f t="shared" si="138"/>
        <v>594</v>
      </c>
    </row>
    <row r="176" spans="1:26" ht="24" customHeight="1">
      <c r="C176" s="43"/>
      <c r="D176" s="43"/>
      <c r="E176" s="43"/>
      <c r="F176" s="112"/>
      <c r="G176" s="43"/>
      <c r="H176" s="43"/>
      <c r="I176" s="197">
        <f t="shared" ref="I176:J176" si="139">SUM(I174:I175)</f>
        <v>1023</v>
      </c>
      <c r="J176" s="198">
        <f t="shared" si="139"/>
        <v>180</v>
      </c>
      <c r="K176" s="199">
        <f t="shared" si="138"/>
        <v>1203</v>
      </c>
    </row>
    <row r="177" spans="1:26" ht="48" customHeight="1">
      <c r="F177" s="112"/>
      <c r="I177" s="2"/>
      <c r="J177" s="2"/>
    </row>
    <row r="178" spans="1:26" ht="30.75" customHeight="1">
      <c r="A178" s="9"/>
      <c r="B178" s="263" t="s">
        <v>418</v>
      </c>
      <c r="C178" s="126" t="str">
        <f>CONCATENATE(C179, " &amp; ",C180)</f>
        <v>Melinda Alonzo &amp; Lori Whitfield</v>
      </c>
      <c r="D178" s="72" t="s">
        <v>180</v>
      </c>
      <c r="E178" s="72" t="s">
        <v>187</v>
      </c>
      <c r="F178" s="180" t="s">
        <v>346</v>
      </c>
      <c r="G178" s="80" t="s">
        <v>347</v>
      </c>
      <c r="H178" s="181" t="s">
        <v>348</v>
      </c>
      <c r="I178" s="71" t="s">
        <v>349</v>
      </c>
      <c r="J178" s="72" t="s">
        <v>350</v>
      </c>
      <c r="K178" s="71" t="s">
        <v>191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24.75" customHeight="1">
      <c r="B179" s="264"/>
      <c r="C179" s="182" t="str">
        <f>Roster!C125</f>
        <v>Melinda Alonzo</v>
      </c>
      <c r="D179" s="183">
        <f>Roster!I125</f>
        <v>118</v>
      </c>
      <c r="E179" s="184">
        <f>(Percentage!E7-'Double Score'!D179)*Percentage!C7</f>
        <v>92</v>
      </c>
      <c r="F179" s="185">
        <v>83</v>
      </c>
      <c r="G179" s="135">
        <v>117</v>
      </c>
      <c r="H179" s="186">
        <v>116</v>
      </c>
      <c r="I179" s="187">
        <f t="shared" ref="I179:I180" si="140">SUM(F179:H179)</f>
        <v>316</v>
      </c>
      <c r="J179" s="188">
        <f t="shared" ref="J179:J180" si="141">E179*3</f>
        <v>276</v>
      </c>
      <c r="K179" s="189">
        <f t="shared" ref="K179:K181" si="142">SUM(I179:J179)</f>
        <v>592</v>
      </c>
    </row>
    <row r="180" spans="1:26" ht="24.75" customHeight="1">
      <c r="B180" s="265"/>
      <c r="C180" s="190" t="str">
        <f>Roster!C124</f>
        <v>Lori Whitfield</v>
      </c>
      <c r="D180" s="191">
        <f>Roster!I124</f>
        <v>128</v>
      </c>
      <c r="E180" s="153">
        <f>(Percentage!E7-'Double Score'!D180)*Percentage!C7</f>
        <v>82</v>
      </c>
      <c r="F180" s="192">
        <v>101</v>
      </c>
      <c r="G180" s="155">
        <v>136</v>
      </c>
      <c r="H180" s="193">
        <v>96</v>
      </c>
      <c r="I180" s="194">
        <f t="shared" si="140"/>
        <v>333</v>
      </c>
      <c r="J180" s="195">
        <f t="shared" si="141"/>
        <v>246</v>
      </c>
      <c r="K180" s="196">
        <f t="shared" si="142"/>
        <v>579</v>
      </c>
    </row>
    <row r="181" spans="1:26" ht="24" customHeight="1">
      <c r="C181" s="43"/>
      <c r="D181" s="43"/>
      <c r="E181" s="43"/>
      <c r="F181" s="112"/>
      <c r="G181" s="43"/>
      <c r="H181" s="43"/>
      <c r="I181" s="197">
        <f t="shared" ref="I181:J181" si="143">SUM(I179:I180)</f>
        <v>649</v>
      </c>
      <c r="J181" s="198">
        <f t="shared" si="143"/>
        <v>522</v>
      </c>
      <c r="K181" s="199">
        <f t="shared" si="142"/>
        <v>1171</v>
      </c>
    </row>
    <row r="182" spans="1:26" ht="48" customHeight="1">
      <c r="F182" s="112"/>
      <c r="I182" s="2"/>
      <c r="J182" s="2"/>
    </row>
    <row r="183" spans="1:26" ht="30.75" customHeight="1">
      <c r="A183" s="9"/>
      <c r="B183" s="263" t="s">
        <v>419</v>
      </c>
      <c r="C183" s="126" t="str">
        <f>CONCATENATE(C184, " &amp; ",C185)</f>
        <v>Jimmy Perez &amp; Rex Ryan</v>
      </c>
      <c r="D183" s="72" t="s">
        <v>180</v>
      </c>
      <c r="E183" s="72" t="s">
        <v>187</v>
      </c>
      <c r="F183" s="180" t="s">
        <v>346</v>
      </c>
      <c r="G183" s="80" t="s">
        <v>347</v>
      </c>
      <c r="H183" s="181" t="s">
        <v>348</v>
      </c>
      <c r="I183" s="71" t="s">
        <v>349</v>
      </c>
      <c r="J183" s="72" t="s">
        <v>350</v>
      </c>
      <c r="K183" s="71" t="s">
        <v>191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24.75" customHeight="1">
      <c r="B184" s="264"/>
      <c r="C184" s="182" t="str">
        <f>Roster!C133</f>
        <v>Jimmy Perez</v>
      </c>
      <c r="D184" s="183">
        <f>Roster!I133</f>
        <v>135</v>
      </c>
      <c r="E184" s="184">
        <f>(Percentage!E7-'Double Score'!D184)*Percentage!C7</f>
        <v>75</v>
      </c>
      <c r="F184" s="185">
        <v>146</v>
      </c>
      <c r="G184" s="135">
        <v>154</v>
      </c>
      <c r="H184" s="186">
        <v>124</v>
      </c>
      <c r="I184" s="187">
        <f t="shared" ref="I184:I185" si="144">SUM(F184:H184)</f>
        <v>424</v>
      </c>
      <c r="J184" s="188">
        <f t="shared" ref="J184:J185" si="145">E184*3</f>
        <v>225</v>
      </c>
      <c r="K184" s="189">
        <f t="shared" ref="K184:K186" si="146">SUM(I184:J184)</f>
        <v>649</v>
      </c>
    </row>
    <row r="185" spans="1:26" ht="24.75" customHeight="1">
      <c r="B185" s="265"/>
      <c r="C185" s="190" t="str">
        <f>Roster!C131</f>
        <v>Rex Ryan</v>
      </c>
      <c r="D185" s="191">
        <f>Roster!I131</f>
        <v>144</v>
      </c>
      <c r="E185" s="153">
        <f>(Percentage!E7-'Double Score'!D185)*Percentage!C7</f>
        <v>66</v>
      </c>
      <c r="F185" s="192">
        <v>148</v>
      </c>
      <c r="G185" s="155">
        <v>126</v>
      </c>
      <c r="H185" s="193">
        <v>156</v>
      </c>
      <c r="I185" s="194">
        <f t="shared" si="144"/>
        <v>430</v>
      </c>
      <c r="J185" s="195">
        <f t="shared" si="145"/>
        <v>198</v>
      </c>
      <c r="K185" s="196">
        <f t="shared" si="146"/>
        <v>628</v>
      </c>
    </row>
    <row r="186" spans="1:26" ht="24" customHeight="1">
      <c r="C186" s="43"/>
      <c r="D186" s="43"/>
      <c r="E186" s="43"/>
      <c r="F186" s="112"/>
      <c r="G186" s="43"/>
      <c r="H186" s="43"/>
      <c r="I186" s="197">
        <f t="shared" ref="I186:J186" si="147">SUM(I184:I185)</f>
        <v>854</v>
      </c>
      <c r="J186" s="198">
        <f t="shared" si="147"/>
        <v>423</v>
      </c>
      <c r="K186" s="199">
        <f t="shared" si="146"/>
        <v>1277</v>
      </c>
    </row>
    <row r="187" spans="1:26" ht="48" customHeight="1">
      <c r="C187" s="112"/>
      <c r="F187" s="112"/>
      <c r="I187" s="2"/>
      <c r="J187" s="2"/>
    </row>
    <row r="188" spans="1:26" ht="30.75" customHeight="1">
      <c r="A188" s="9"/>
      <c r="B188" s="263" t="s">
        <v>421</v>
      </c>
      <c r="C188" s="126" t="str">
        <f>CONCATENATE(C189, " &amp; ",C190)</f>
        <v>Janet Bowman &amp; Michael Hellman</v>
      </c>
      <c r="D188" s="72" t="s">
        <v>180</v>
      </c>
      <c r="E188" s="72" t="s">
        <v>187</v>
      </c>
      <c r="F188" s="180" t="s">
        <v>346</v>
      </c>
      <c r="G188" s="80" t="s">
        <v>347</v>
      </c>
      <c r="H188" s="181" t="s">
        <v>348</v>
      </c>
      <c r="I188" s="71" t="s">
        <v>349</v>
      </c>
      <c r="J188" s="72" t="s">
        <v>350</v>
      </c>
      <c r="K188" s="71" t="s">
        <v>191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24.75" customHeight="1">
      <c r="B189" s="264"/>
      <c r="C189" s="182" t="str">
        <f>Roster!C130</f>
        <v>Janet Bowman</v>
      </c>
      <c r="D189" s="183">
        <f>Roster!I130</f>
        <v>113</v>
      </c>
      <c r="E189" s="184">
        <f>(Percentage!E7-'Double Score'!D189)*Percentage!C7</f>
        <v>97</v>
      </c>
      <c r="F189" s="185">
        <v>126</v>
      </c>
      <c r="G189" s="135">
        <v>167</v>
      </c>
      <c r="H189" s="186">
        <v>157</v>
      </c>
      <c r="I189" s="187">
        <f t="shared" ref="I189:I190" si="148">SUM(F189:H189)</f>
        <v>450</v>
      </c>
      <c r="J189" s="188">
        <f t="shared" ref="J189:J190" si="149">E189*3</f>
        <v>291</v>
      </c>
      <c r="K189" s="189">
        <f t="shared" ref="K189:K191" si="150">SUM(I189:J189)</f>
        <v>741</v>
      </c>
    </row>
    <row r="190" spans="1:26" ht="24.75" customHeight="1">
      <c r="B190" s="265"/>
      <c r="C190" s="190" t="str">
        <f>Roster!C132</f>
        <v>Michael Hellman</v>
      </c>
      <c r="D190" s="191">
        <f>Roster!I132</f>
        <v>148</v>
      </c>
      <c r="E190" s="153">
        <f>(Percentage!E7-'Double Score'!D190)*Percentage!C7</f>
        <v>62</v>
      </c>
      <c r="F190" s="192">
        <v>164</v>
      </c>
      <c r="G190" s="155">
        <v>123</v>
      </c>
      <c r="H190" s="193">
        <v>168</v>
      </c>
      <c r="I190" s="194">
        <f t="shared" si="148"/>
        <v>455</v>
      </c>
      <c r="J190" s="195">
        <f t="shared" si="149"/>
        <v>186</v>
      </c>
      <c r="K190" s="196">
        <f t="shared" si="150"/>
        <v>641</v>
      </c>
    </row>
    <row r="191" spans="1:26" ht="24" customHeight="1">
      <c r="C191" s="43"/>
      <c r="D191" s="43"/>
      <c r="E191" s="43"/>
      <c r="F191" s="112"/>
      <c r="G191" s="43"/>
      <c r="H191" s="43"/>
      <c r="I191" s="197">
        <f t="shared" ref="I191:J191" si="151">SUM(I189:I190)</f>
        <v>905</v>
      </c>
      <c r="J191" s="198">
        <f t="shared" si="151"/>
        <v>477</v>
      </c>
      <c r="K191" s="199">
        <f t="shared" si="150"/>
        <v>1382</v>
      </c>
    </row>
    <row r="192" spans="1:26" ht="48" customHeight="1">
      <c r="C192" s="112"/>
      <c r="F192" s="112"/>
      <c r="I192" s="2"/>
      <c r="J192" s="2"/>
    </row>
    <row r="193" spans="1:26" ht="30.75" customHeight="1">
      <c r="A193" s="9"/>
      <c r="B193" s="263" t="s">
        <v>424</v>
      </c>
      <c r="C193" s="126" t="str">
        <f>CONCATENATE(C194, " &amp; ",C195)</f>
        <v>Phillip Higginbotham &amp; Jorge Meraz</v>
      </c>
      <c r="D193" s="72" t="s">
        <v>180</v>
      </c>
      <c r="E193" s="72" t="s">
        <v>187</v>
      </c>
      <c r="F193" s="180" t="s">
        <v>346</v>
      </c>
      <c r="G193" s="80" t="s">
        <v>347</v>
      </c>
      <c r="H193" s="181" t="s">
        <v>348</v>
      </c>
      <c r="I193" s="71" t="s">
        <v>349</v>
      </c>
      <c r="J193" s="72" t="s">
        <v>350</v>
      </c>
      <c r="K193" s="71" t="s">
        <v>191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24.75" customHeight="1">
      <c r="B194" s="264"/>
      <c r="C194" s="182" t="str">
        <f>Roster!C137</f>
        <v>Phillip Higginbotham</v>
      </c>
      <c r="D194" s="183">
        <f>Roster!I137</f>
        <v>171</v>
      </c>
      <c r="E194" s="184">
        <f>(Percentage!E7-'Double Score'!D194)*Percentage!C7</f>
        <v>39</v>
      </c>
      <c r="F194" s="185">
        <v>148</v>
      </c>
      <c r="G194" s="135">
        <v>146</v>
      </c>
      <c r="H194" s="186">
        <v>246</v>
      </c>
      <c r="I194" s="187">
        <f t="shared" ref="I194:I195" si="152">SUM(F194:H194)</f>
        <v>540</v>
      </c>
      <c r="J194" s="188">
        <f t="shared" ref="J194:J195" si="153">E194*3</f>
        <v>117</v>
      </c>
      <c r="K194" s="189">
        <f t="shared" ref="K194:K196" si="154">SUM(I194:J194)</f>
        <v>657</v>
      </c>
    </row>
    <row r="195" spans="1:26" ht="24.75" customHeight="1">
      <c r="B195" s="265"/>
      <c r="C195" s="190" t="str">
        <f>Roster!C138</f>
        <v>Jorge Meraz</v>
      </c>
      <c r="D195" s="191">
        <f>Roster!I138</f>
        <v>122</v>
      </c>
      <c r="E195" s="153">
        <f>(Percentage!E7-'Double Score'!D195)*Percentage!C7</f>
        <v>88</v>
      </c>
      <c r="F195" s="192">
        <v>132</v>
      </c>
      <c r="G195" s="155">
        <v>146</v>
      </c>
      <c r="H195" s="193">
        <v>114</v>
      </c>
      <c r="I195" s="194">
        <f t="shared" si="152"/>
        <v>392</v>
      </c>
      <c r="J195" s="195">
        <f t="shared" si="153"/>
        <v>264</v>
      </c>
      <c r="K195" s="196">
        <f t="shared" si="154"/>
        <v>656</v>
      </c>
    </row>
    <row r="196" spans="1:26" ht="24" customHeight="1">
      <c r="C196" s="43"/>
      <c r="D196" s="43"/>
      <c r="E196" s="43"/>
      <c r="F196" s="112"/>
      <c r="G196" s="43"/>
      <c r="H196" s="43"/>
      <c r="I196" s="197">
        <f t="shared" ref="I196:J196" si="155">SUM(I194:I195)</f>
        <v>932</v>
      </c>
      <c r="J196" s="198">
        <f t="shared" si="155"/>
        <v>381</v>
      </c>
      <c r="K196" s="199">
        <f t="shared" si="154"/>
        <v>1313</v>
      </c>
    </row>
    <row r="197" spans="1:26" ht="48" customHeight="1">
      <c r="F197" s="112"/>
      <c r="I197" s="2"/>
      <c r="J197" s="2"/>
    </row>
    <row r="198" spans="1:26" ht="30.75" customHeight="1">
      <c r="A198" s="9"/>
      <c r="B198" s="263" t="s">
        <v>427</v>
      </c>
      <c r="C198" s="126" t="str">
        <f>CONCATENATE(C199, " &amp; ",C200)</f>
        <v>Jennifer Sizemore &amp; Jerry Ferguson</v>
      </c>
      <c r="D198" s="72" t="s">
        <v>180</v>
      </c>
      <c r="E198" s="72" t="s">
        <v>187</v>
      </c>
      <c r="F198" s="180" t="s">
        <v>346</v>
      </c>
      <c r="G198" s="80" t="s">
        <v>347</v>
      </c>
      <c r="H198" s="181" t="s">
        <v>348</v>
      </c>
      <c r="I198" s="71" t="s">
        <v>349</v>
      </c>
      <c r="J198" s="72" t="s">
        <v>350</v>
      </c>
      <c r="K198" s="71" t="s">
        <v>191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24.75" customHeight="1">
      <c r="B199" s="264"/>
      <c r="C199" s="182" t="str">
        <f>Roster!C139</f>
        <v>Jennifer Sizemore</v>
      </c>
      <c r="D199" s="183">
        <f>Roster!I139</f>
        <v>88</v>
      </c>
      <c r="E199" s="184">
        <f>(Percentage!E7-'Double Score'!D199)*Percentage!C7</f>
        <v>122</v>
      </c>
      <c r="F199" s="185">
        <v>132</v>
      </c>
      <c r="G199" s="135">
        <v>89</v>
      </c>
      <c r="H199" s="186">
        <v>112</v>
      </c>
      <c r="I199" s="187">
        <f t="shared" ref="I199:I200" si="156">SUM(F199:H199)</f>
        <v>333</v>
      </c>
      <c r="J199" s="188">
        <f t="shared" ref="J199:J200" si="157">E199*3</f>
        <v>366</v>
      </c>
      <c r="K199" s="189">
        <f t="shared" ref="K199:K201" si="158">SUM(I199:J199)</f>
        <v>699</v>
      </c>
    </row>
    <row r="200" spans="1:26" ht="24.75" customHeight="1">
      <c r="B200" s="265"/>
      <c r="C200" s="190" t="str">
        <f>Roster!C140</f>
        <v>Jerry Ferguson</v>
      </c>
      <c r="D200" s="191">
        <f>Roster!I140</f>
        <v>93</v>
      </c>
      <c r="E200" s="153">
        <f>(Percentage!E7-'Double Score'!D200)*Percentage!C7</f>
        <v>117</v>
      </c>
      <c r="F200" s="192">
        <v>99</v>
      </c>
      <c r="G200" s="155">
        <v>115</v>
      </c>
      <c r="H200" s="193">
        <v>108</v>
      </c>
      <c r="I200" s="194">
        <f t="shared" si="156"/>
        <v>322</v>
      </c>
      <c r="J200" s="195">
        <f t="shared" si="157"/>
        <v>351</v>
      </c>
      <c r="K200" s="196">
        <f t="shared" si="158"/>
        <v>673</v>
      </c>
    </row>
    <row r="201" spans="1:26" ht="24" customHeight="1">
      <c r="C201" s="43"/>
      <c r="D201" s="43"/>
      <c r="E201" s="43"/>
      <c r="F201" s="112"/>
      <c r="G201" s="43"/>
      <c r="H201" s="43"/>
      <c r="I201" s="197">
        <f t="shared" ref="I201:J201" si="159">SUM(I199:I200)</f>
        <v>655</v>
      </c>
      <c r="J201" s="198">
        <f t="shared" si="159"/>
        <v>717</v>
      </c>
      <c r="K201" s="199">
        <f t="shared" si="158"/>
        <v>1372</v>
      </c>
    </row>
    <row r="202" spans="1:26" ht="48" customHeight="1">
      <c r="F202" s="112"/>
      <c r="I202" s="2"/>
      <c r="J202" s="2"/>
    </row>
    <row r="203" spans="1:26" ht="30.75" customHeight="1">
      <c r="A203" s="9"/>
      <c r="B203" s="263" t="s">
        <v>430</v>
      </c>
      <c r="C203" s="126" t="str">
        <f>CONCATENATE(C204, " &amp; ",C205)</f>
        <v>Bryon Campbell &amp; Melchora Lee</v>
      </c>
      <c r="D203" s="72" t="s">
        <v>180</v>
      </c>
      <c r="E203" s="72" t="s">
        <v>187</v>
      </c>
      <c r="F203" s="180" t="s">
        <v>346</v>
      </c>
      <c r="G203" s="80" t="s">
        <v>347</v>
      </c>
      <c r="H203" s="181" t="s">
        <v>348</v>
      </c>
      <c r="I203" s="71" t="s">
        <v>349</v>
      </c>
      <c r="J203" s="72" t="s">
        <v>350</v>
      </c>
      <c r="K203" s="71" t="s">
        <v>191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24.75" customHeight="1">
      <c r="B204" s="264"/>
      <c r="C204" s="182" t="str">
        <f>Roster!C144</f>
        <v>Bryon Campbell</v>
      </c>
      <c r="D204" s="183">
        <f>Roster!I144</f>
        <v>99</v>
      </c>
      <c r="E204" s="184">
        <f>(Percentage!E7-'Double Score'!D204)*Percentage!C7</f>
        <v>111</v>
      </c>
      <c r="F204" s="185">
        <v>106</v>
      </c>
      <c r="G204" s="135">
        <v>118</v>
      </c>
      <c r="H204" s="186">
        <v>133</v>
      </c>
      <c r="I204" s="187">
        <f t="shared" ref="I204:I205" si="160">SUM(F204:H204)</f>
        <v>357</v>
      </c>
      <c r="J204" s="188">
        <f t="shared" ref="J204:J205" si="161">E204*3</f>
        <v>333</v>
      </c>
      <c r="K204" s="189">
        <f t="shared" ref="K204:K206" si="162">SUM(I204:J204)</f>
        <v>690</v>
      </c>
    </row>
    <row r="205" spans="1:26" ht="24.75" customHeight="1">
      <c r="B205" s="265"/>
      <c r="C205" s="190" t="str">
        <f>Roster!C145</f>
        <v>Melchora Lee</v>
      </c>
      <c r="D205" s="191">
        <f>Roster!I145</f>
        <v>186</v>
      </c>
      <c r="E205" s="153">
        <f>(Percentage!E7-'Double Score'!D205)*Percentage!C7</f>
        <v>24</v>
      </c>
      <c r="F205" s="192">
        <v>182</v>
      </c>
      <c r="G205" s="155">
        <v>169</v>
      </c>
      <c r="H205" s="193">
        <v>158</v>
      </c>
      <c r="I205" s="194">
        <f t="shared" si="160"/>
        <v>509</v>
      </c>
      <c r="J205" s="195">
        <f t="shared" si="161"/>
        <v>72</v>
      </c>
      <c r="K205" s="196">
        <f t="shared" si="162"/>
        <v>581</v>
      </c>
    </row>
    <row r="206" spans="1:26" ht="24" customHeight="1">
      <c r="C206" s="43"/>
      <c r="D206" s="43"/>
      <c r="E206" s="43"/>
      <c r="F206" s="112"/>
      <c r="G206" s="43"/>
      <c r="H206" s="43"/>
      <c r="I206" s="197">
        <f t="shared" ref="I206:J206" si="163">SUM(I204:I205)</f>
        <v>866</v>
      </c>
      <c r="J206" s="198">
        <f t="shared" si="163"/>
        <v>405</v>
      </c>
      <c r="K206" s="199">
        <f t="shared" si="162"/>
        <v>1271</v>
      </c>
    </row>
    <row r="207" spans="1:26" ht="48" customHeight="1">
      <c r="C207" s="112"/>
      <c r="F207" s="112"/>
      <c r="I207" s="2"/>
      <c r="J207" s="2"/>
    </row>
    <row r="208" spans="1:26" ht="30.75" customHeight="1">
      <c r="A208" s="9"/>
      <c r="B208" s="263" t="s">
        <v>434</v>
      </c>
      <c r="C208" s="126" t="str">
        <f>CONCATENATE(C209, " &amp; ",C210)</f>
        <v>Margie Graham &amp; Troy Graham</v>
      </c>
      <c r="D208" s="72" t="s">
        <v>180</v>
      </c>
      <c r="E208" s="72" t="s">
        <v>187</v>
      </c>
      <c r="F208" s="180" t="s">
        <v>346</v>
      </c>
      <c r="G208" s="80" t="s">
        <v>347</v>
      </c>
      <c r="H208" s="181" t="s">
        <v>348</v>
      </c>
      <c r="I208" s="71" t="s">
        <v>349</v>
      </c>
      <c r="J208" s="72" t="s">
        <v>350</v>
      </c>
      <c r="K208" s="71" t="s">
        <v>191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24.75" customHeight="1">
      <c r="B209" s="264"/>
      <c r="C209" s="182" t="str">
        <f>Roster!C146</f>
        <v>Margie Graham</v>
      </c>
      <c r="D209" s="183">
        <f>Roster!I146</f>
        <v>133</v>
      </c>
      <c r="E209" s="184">
        <f>(Percentage!E7-'Double Score'!D209)*Percentage!C7</f>
        <v>77</v>
      </c>
      <c r="F209" s="185">
        <v>184</v>
      </c>
      <c r="G209" s="135">
        <v>114</v>
      </c>
      <c r="H209" s="186">
        <v>168</v>
      </c>
      <c r="I209" s="187">
        <f t="shared" ref="I209:I210" si="164">SUM(F209:H209)</f>
        <v>466</v>
      </c>
      <c r="J209" s="188">
        <f t="shared" ref="J209:J210" si="165">E209*3</f>
        <v>231</v>
      </c>
      <c r="K209" s="189">
        <f t="shared" ref="K209:K211" si="166">SUM(I209:J209)</f>
        <v>697</v>
      </c>
    </row>
    <row r="210" spans="1:26" ht="24.75" customHeight="1">
      <c r="B210" s="265"/>
      <c r="C210" s="190" t="str">
        <f>Roster!C147</f>
        <v>Troy Graham</v>
      </c>
      <c r="D210" s="191">
        <f>Roster!I147</f>
        <v>166</v>
      </c>
      <c r="E210" s="153">
        <f>(Percentage!E7-'Double Score'!D210)*Percentage!C7</f>
        <v>44</v>
      </c>
      <c r="F210" s="192">
        <v>164</v>
      </c>
      <c r="G210" s="155">
        <v>139</v>
      </c>
      <c r="H210" s="193">
        <v>162</v>
      </c>
      <c r="I210" s="194">
        <f t="shared" si="164"/>
        <v>465</v>
      </c>
      <c r="J210" s="195">
        <f t="shared" si="165"/>
        <v>132</v>
      </c>
      <c r="K210" s="196">
        <f t="shared" si="166"/>
        <v>597</v>
      </c>
    </row>
    <row r="211" spans="1:26" ht="24" customHeight="1">
      <c r="C211" s="43"/>
      <c r="D211" s="43"/>
      <c r="E211" s="43"/>
      <c r="F211" s="112"/>
      <c r="G211" s="43"/>
      <c r="H211" s="43"/>
      <c r="I211" s="197">
        <f t="shared" ref="I211:J211" si="167">SUM(I209:I210)</f>
        <v>931</v>
      </c>
      <c r="J211" s="198">
        <f t="shared" si="167"/>
        <v>363</v>
      </c>
      <c r="K211" s="199">
        <f t="shared" si="166"/>
        <v>1294</v>
      </c>
    </row>
    <row r="212" spans="1:26" ht="48" customHeight="1">
      <c r="C212" s="112"/>
      <c r="F212" s="112"/>
      <c r="I212" s="2"/>
      <c r="J212" s="2"/>
    </row>
    <row r="213" spans="1:26" ht="30.75" customHeight="1">
      <c r="A213" s="9"/>
      <c r="B213" s="263" t="s">
        <v>436</v>
      </c>
      <c r="C213" s="126" t="str">
        <f>CONCATENATE(C214, " &amp; ",C215)</f>
        <v>Elexis Banks &amp; James Tate</v>
      </c>
      <c r="D213" s="72" t="s">
        <v>180</v>
      </c>
      <c r="E213" s="72" t="s">
        <v>187</v>
      </c>
      <c r="F213" s="180" t="s">
        <v>346</v>
      </c>
      <c r="G213" s="80" t="s">
        <v>347</v>
      </c>
      <c r="H213" s="181" t="s">
        <v>348</v>
      </c>
      <c r="I213" s="71" t="s">
        <v>349</v>
      </c>
      <c r="J213" s="72" t="s">
        <v>350</v>
      </c>
      <c r="K213" s="71" t="s">
        <v>191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24.75" customHeight="1">
      <c r="B214" s="264"/>
      <c r="C214" s="182" t="str">
        <f>Roster!C151</f>
        <v>Elexis Banks</v>
      </c>
      <c r="D214" s="183">
        <f>Roster!I151</f>
        <v>85</v>
      </c>
      <c r="E214" s="184">
        <f>(Percentage!E7-'Double Score'!D214)*Percentage!C7</f>
        <v>125</v>
      </c>
      <c r="F214" s="185">
        <v>97</v>
      </c>
      <c r="G214" s="135">
        <v>97</v>
      </c>
      <c r="H214" s="186">
        <v>78</v>
      </c>
      <c r="I214" s="187">
        <f t="shared" ref="I214:I215" si="168">SUM(F214:H214)</f>
        <v>272</v>
      </c>
      <c r="J214" s="188">
        <f t="shared" ref="J214:J215" si="169">E214*3</f>
        <v>375</v>
      </c>
      <c r="K214" s="189">
        <f t="shared" ref="K214:K216" si="170">SUM(I214:J214)</f>
        <v>647</v>
      </c>
    </row>
    <row r="215" spans="1:26" ht="24.75" customHeight="1">
      <c r="B215" s="265"/>
      <c r="C215" s="190" t="str">
        <f>Roster!C152</f>
        <v>James Tate</v>
      </c>
      <c r="D215" s="191">
        <f>Roster!I152</f>
        <v>80</v>
      </c>
      <c r="E215" s="153">
        <f>(Percentage!E7-'Double Score'!D215)*Percentage!C7</f>
        <v>130</v>
      </c>
      <c r="F215" s="192">
        <v>88</v>
      </c>
      <c r="G215" s="155">
        <v>76</v>
      </c>
      <c r="H215" s="193">
        <v>101</v>
      </c>
      <c r="I215" s="194">
        <f t="shared" si="168"/>
        <v>265</v>
      </c>
      <c r="J215" s="195">
        <f t="shared" si="169"/>
        <v>390</v>
      </c>
      <c r="K215" s="196">
        <f t="shared" si="170"/>
        <v>655</v>
      </c>
    </row>
    <row r="216" spans="1:26" ht="24" customHeight="1">
      <c r="C216" s="43"/>
      <c r="D216" s="43"/>
      <c r="E216" s="43"/>
      <c r="F216" s="112"/>
      <c r="G216" s="43"/>
      <c r="H216" s="43"/>
      <c r="I216" s="197">
        <f t="shared" ref="I216:J216" si="171">SUM(I214:I215)</f>
        <v>537</v>
      </c>
      <c r="J216" s="198">
        <f t="shared" si="171"/>
        <v>765</v>
      </c>
      <c r="K216" s="199">
        <f t="shared" si="170"/>
        <v>1302</v>
      </c>
    </row>
    <row r="217" spans="1:26" ht="48" customHeight="1">
      <c r="F217" s="112"/>
      <c r="I217" s="2"/>
      <c r="J217" s="2"/>
    </row>
    <row r="218" spans="1:26" ht="30.75" customHeight="1">
      <c r="A218" s="9"/>
      <c r="B218" s="263" t="s">
        <v>440</v>
      </c>
      <c r="C218" s="126" t="str">
        <f>CONCATENATE(C219, " &amp; ",C220)</f>
        <v>Abel Torres &amp; Rex Pike, Jr.</v>
      </c>
      <c r="D218" s="72" t="s">
        <v>180</v>
      </c>
      <c r="E218" s="72" t="s">
        <v>187</v>
      </c>
      <c r="F218" s="180" t="s">
        <v>346</v>
      </c>
      <c r="G218" s="80" t="s">
        <v>347</v>
      </c>
      <c r="H218" s="181" t="s">
        <v>348</v>
      </c>
      <c r="I218" s="71" t="s">
        <v>349</v>
      </c>
      <c r="J218" s="72" t="s">
        <v>350</v>
      </c>
      <c r="K218" s="71" t="s">
        <v>191</v>
      </c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24.75" customHeight="1">
      <c r="B219" s="264"/>
      <c r="C219" s="182" t="str">
        <f>Roster!C153</f>
        <v>Abel Torres</v>
      </c>
      <c r="D219" s="183">
        <f>Roster!I153</f>
        <v>103</v>
      </c>
      <c r="E219" s="184">
        <f>(Percentage!E7-'Double Score'!D219)*Percentage!C7</f>
        <v>107</v>
      </c>
      <c r="F219" s="185">
        <v>133</v>
      </c>
      <c r="G219" s="135">
        <v>134</v>
      </c>
      <c r="H219" s="186">
        <v>117</v>
      </c>
      <c r="I219" s="187">
        <f t="shared" ref="I219:I220" si="172">SUM(F219:H219)</f>
        <v>384</v>
      </c>
      <c r="J219" s="188">
        <f t="shared" ref="J219:J220" si="173">E219*3</f>
        <v>321</v>
      </c>
      <c r="K219" s="189">
        <f t="shared" ref="K219:K221" si="174">SUM(I219:J219)</f>
        <v>705</v>
      </c>
    </row>
    <row r="220" spans="1:26" ht="24.75" customHeight="1">
      <c r="B220" s="265"/>
      <c r="C220" s="190" t="str">
        <f>Roster!C154</f>
        <v>Rex Pike, Jr.</v>
      </c>
      <c r="D220" s="191">
        <f>Roster!I154</f>
        <v>92</v>
      </c>
      <c r="E220" s="153">
        <f>(Percentage!E7-'Double Score'!D220)*Percentage!C7</f>
        <v>118</v>
      </c>
      <c r="F220" s="192">
        <v>105</v>
      </c>
      <c r="G220" s="155">
        <v>123</v>
      </c>
      <c r="H220" s="193">
        <v>80</v>
      </c>
      <c r="I220" s="194">
        <f t="shared" si="172"/>
        <v>308</v>
      </c>
      <c r="J220" s="195">
        <f t="shared" si="173"/>
        <v>354</v>
      </c>
      <c r="K220" s="196">
        <f t="shared" si="174"/>
        <v>662</v>
      </c>
    </row>
    <row r="221" spans="1:26" ht="24" customHeight="1">
      <c r="C221" s="43"/>
      <c r="D221" s="43"/>
      <c r="E221" s="43"/>
      <c r="F221" s="112"/>
      <c r="G221" s="43"/>
      <c r="H221" s="43"/>
      <c r="I221" s="197">
        <f t="shared" ref="I221:J221" si="175">SUM(I219:I220)</f>
        <v>692</v>
      </c>
      <c r="J221" s="198">
        <f t="shared" si="175"/>
        <v>675</v>
      </c>
      <c r="K221" s="199">
        <f t="shared" si="174"/>
        <v>1367</v>
      </c>
    </row>
    <row r="222" spans="1:26" ht="48" customHeight="1">
      <c r="F222" s="112"/>
      <c r="I222" s="2"/>
      <c r="J222" s="2"/>
    </row>
    <row r="223" spans="1:26" ht="30.75" customHeight="1">
      <c r="A223" s="9"/>
      <c r="B223" s="263" t="s">
        <v>444</v>
      </c>
      <c r="C223" s="126" t="str">
        <f>CONCATENATE(C224, " &amp; ",C225)</f>
        <v>Steven Nutt &amp; LuAnn Burkhalter-Mills</v>
      </c>
      <c r="D223" s="72" t="s">
        <v>180</v>
      </c>
      <c r="E223" s="72" t="s">
        <v>187</v>
      </c>
      <c r="F223" s="180" t="s">
        <v>346</v>
      </c>
      <c r="G223" s="80" t="s">
        <v>347</v>
      </c>
      <c r="H223" s="181" t="s">
        <v>348</v>
      </c>
      <c r="I223" s="71" t="s">
        <v>349</v>
      </c>
      <c r="J223" s="72" t="s">
        <v>350</v>
      </c>
      <c r="K223" s="71" t="s">
        <v>191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24.75" customHeight="1">
      <c r="B224" s="264"/>
      <c r="C224" s="182" t="str">
        <f>Roster!C161</f>
        <v>Steven Nutt</v>
      </c>
      <c r="D224" s="183">
        <f>Roster!I161</f>
        <v>193</v>
      </c>
      <c r="E224" s="184">
        <f>(Percentage!E7-'Double Score'!D224)*Percentage!C7</f>
        <v>17</v>
      </c>
      <c r="F224" s="185">
        <v>204</v>
      </c>
      <c r="G224" s="135">
        <v>157</v>
      </c>
      <c r="H224" s="186">
        <v>144</v>
      </c>
      <c r="I224" s="187">
        <f t="shared" ref="I224:I225" si="176">SUM(F224:H224)</f>
        <v>505</v>
      </c>
      <c r="J224" s="188">
        <f t="shared" ref="J224:J225" si="177">E224*3</f>
        <v>51</v>
      </c>
      <c r="K224" s="189">
        <f t="shared" ref="K224:K226" si="178">SUM(I224:J224)</f>
        <v>556</v>
      </c>
    </row>
    <row r="225" spans="1:26" ht="24.75" customHeight="1">
      <c r="B225" s="265"/>
      <c r="C225" s="190" t="str">
        <f>Roster!C159</f>
        <v>LuAnn Burkhalter-Mills</v>
      </c>
      <c r="D225" s="191">
        <f>Roster!I159</f>
        <v>154</v>
      </c>
      <c r="E225" s="153">
        <f>(Percentage!E7-'Double Score'!D225)*Percentage!C7</f>
        <v>56</v>
      </c>
      <c r="F225" s="192">
        <v>156</v>
      </c>
      <c r="G225" s="155">
        <v>144</v>
      </c>
      <c r="H225" s="193">
        <v>177</v>
      </c>
      <c r="I225" s="194">
        <f t="shared" si="176"/>
        <v>477</v>
      </c>
      <c r="J225" s="195">
        <f t="shared" si="177"/>
        <v>168</v>
      </c>
      <c r="K225" s="196">
        <f t="shared" si="178"/>
        <v>645</v>
      </c>
    </row>
    <row r="226" spans="1:26" ht="24" customHeight="1">
      <c r="C226" s="43"/>
      <c r="D226" s="43"/>
      <c r="E226" s="43"/>
      <c r="F226" s="112"/>
      <c r="G226" s="43"/>
      <c r="H226" s="43"/>
      <c r="I226" s="197">
        <f t="shared" ref="I226:J226" si="179">SUM(I224:I225)</f>
        <v>982</v>
      </c>
      <c r="J226" s="198">
        <f t="shared" si="179"/>
        <v>219</v>
      </c>
      <c r="K226" s="199">
        <f t="shared" si="178"/>
        <v>1201</v>
      </c>
    </row>
    <row r="227" spans="1:26" ht="48" customHeight="1">
      <c r="C227" s="112"/>
      <c r="F227" s="112"/>
      <c r="I227" s="2"/>
      <c r="J227" s="2"/>
    </row>
    <row r="228" spans="1:26" ht="30.75" customHeight="1">
      <c r="A228" s="9"/>
      <c r="B228" s="263" t="s">
        <v>446</v>
      </c>
      <c r="C228" s="126" t="str">
        <f>CONCATENATE(C229, " &amp; ",C230)</f>
        <v>Buddy Biffel &amp; Wade Engelsman</v>
      </c>
      <c r="D228" s="72" t="s">
        <v>180</v>
      </c>
      <c r="E228" s="72" t="s">
        <v>187</v>
      </c>
      <c r="F228" s="180" t="s">
        <v>346</v>
      </c>
      <c r="G228" s="80" t="s">
        <v>347</v>
      </c>
      <c r="H228" s="181" t="s">
        <v>348</v>
      </c>
      <c r="I228" s="71" t="s">
        <v>349</v>
      </c>
      <c r="J228" s="72" t="s">
        <v>350</v>
      </c>
      <c r="K228" s="71" t="s">
        <v>191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24.75" customHeight="1">
      <c r="B229" s="264"/>
      <c r="C229" s="182" t="str">
        <f>Roster!C160</f>
        <v>Buddy Biffel</v>
      </c>
      <c r="D229" s="183">
        <f>Roster!I160</f>
        <v>181</v>
      </c>
      <c r="E229" s="184">
        <f>(Percentage!E7-'Double Score'!D229)*Percentage!C7</f>
        <v>29</v>
      </c>
      <c r="F229" s="185">
        <v>233</v>
      </c>
      <c r="G229" s="135">
        <v>236</v>
      </c>
      <c r="H229" s="186">
        <v>174</v>
      </c>
      <c r="I229" s="187">
        <f t="shared" ref="I229:I230" si="180">SUM(F229:H229)</f>
        <v>643</v>
      </c>
      <c r="J229" s="188">
        <f t="shared" ref="J229:J230" si="181">E229*3</f>
        <v>87</v>
      </c>
      <c r="K229" s="189">
        <f t="shared" ref="K229:K231" si="182">SUM(I229:J229)</f>
        <v>730</v>
      </c>
    </row>
    <row r="230" spans="1:26" ht="24.75" customHeight="1">
      <c r="B230" s="265"/>
      <c r="C230" s="190" t="str">
        <f>Roster!C158</f>
        <v>Wade Engelsman</v>
      </c>
      <c r="D230" s="191">
        <f>Roster!I158</f>
        <v>174</v>
      </c>
      <c r="E230" s="153">
        <f>(Percentage!E7-'Double Score'!D230)*Percentage!C7</f>
        <v>36</v>
      </c>
      <c r="F230" s="192">
        <v>159</v>
      </c>
      <c r="G230" s="155">
        <v>194</v>
      </c>
      <c r="H230" s="193">
        <v>195</v>
      </c>
      <c r="I230" s="194">
        <f t="shared" si="180"/>
        <v>548</v>
      </c>
      <c r="J230" s="195">
        <f t="shared" si="181"/>
        <v>108</v>
      </c>
      <c r="K230" s="196">
        <f t="shared" si="182"/>
        <v>656</v>
      </c>
    </row>
    <row r="231" spans="1:26" ht="24" customHeight="1">
      <c r="C231" s="43"/>
      <c r="D231" s="43"/>
      <c r="E231" s="43"/>
      <c r="F231" s="112"/>
      <c r="G231" s="43"/>
      <c r="H231" s="43"/>
      <c r="I231" s="197">
        <f t="shared" ref="I231:J231" si="183">SUM(I229:I230)</f>
        <v>1191</v>
      </c>
      <c r="J231" s="198">
        <f t="shared" si="183"/>
        <v>195</v>
      </c>
      <c r="K231" s="199">
        <f t="shared" si="182"/>
        <v>1386</v>
      </c>
    </row>
    <row r="232" spans="1:26" ht="48" customHeight="1">
      <c r="C232" s="112"/>
      <c r="F232" s="112"/>
      <c r="I232" s="2"/>
      <c r="J232" s="2"/>
    </row>
    <row r="233" spans="1:26" ht="15.75" customHeight="1">
      <c r="F233" s="112"/>
      <c r="I233" s="2"/>
      <c r="J233" s="2"/>
    </row>
    <row r="234" spans="1:26" ht="15.75" customHeight="1">
      <c r="F234" s="112"/>
      <c r="I234" s="2"/>
      <c r="J234" s="2"/>
    </row>
    <row r="235" spans="1:26" ht="15.75" customHeight="1">
      <c r="F235" s="112"/>
      <c r="I235" s="2"/>
      <c r="J235" s="2"/>
    </row>
    <row r="236" spans="1:26" ht="15.75" customHeight="1">
      <c r="F236" s="112"/>
      <c r="I236" s="2"/>
      <c r="J236" s="2"/>
    </row>
    <row r="237" spans="1:26" ht="15.75" customHeight="1">
      <c r="F237" s="112"/>
      <c r="I237" s="2"/>
      <c r="J237" s="2"/>
    </row>
    <row r="238" spans="1:26" ht="15.75" customHeight="1">
      <c r="F238" s="112"/>
      <c r="I238" s="2"/>
      <c r="J238" s="2"/>
    </row>
    <row r="239" spans="1:26" ht="15.75" customHeight="1">
      <c r="F239" s="112"/>
      <c r="I239" s="2"/>
      <c r="J239" s="2"/>
    </row>
    <row r="240" spans="1:26" ht="15.75" customHeight="1">
      <c r="F240" s="112"/>
      <c r="I240" s="2"/>
      <c r="J240" s="2"/>
    </row>
    <row r="241" spans="6:10" ht="15.75" customHeight="1">
      <c r="F241" s="112"/>
      <c r="I241" s="2"/>
      <c r="J241" s="2"/>
    </row>
    <row r="242" spans="6:10" ht="15.75" customHeight="1">
      <c r="F242" s="112"/>
      <c r="I242" s="2"/>
      <c r="J242" s="2"/>
    </row>
    <row r="243" spans="6:10" ht="15.75" customHeight="1">
      <c r="F243" s="112"/>
      <c r="I243" s="2"/>
      <c r="J243" s="2"/>
    </row>
    <row r="244" spans="6:10" ht="15.75" customHeight="1">
      <c r="F244" s="112"/>
      <c r="I244" s="2"/>
      <c r="J244" s="2"/>
    </row>
    <row r="245" spans="6:10" ht="15.75" customHeight="1">
      <c r="F245" s="112"/>
      <c r="I245" s="2"/>
      <c r="J245" s="2"/>
    </row>
    <row r="246" spans="6:10" ht="15.75" customHeight="1">
      <c r="F246" s="112"/>
      <c r="I246" s="2"/>
      <c r="J246" s="2"/>
    </row>
    <row r="247" spans="6:10" ht="15.75" customHeight="1">
      <c r="F247" s="112"/>
      <c r="I247" s="2"/>
      <c r="J247" s="2"/>
    </row>
    <row r="248" spans="6:10" ht="15.75" customHeight="1">
      <c r="F248" s="112"/>
      <c r="I248" s="2"/>
      <c r="J248" s="2"/>
    </row>
    <row r="249" spans="6:10" ht="15.75" customHeight="1">
      <c r="F249" s="112"/>
      <c r="I249" s="2"/>
      <c r="J249" s="2"/>
    </row>
    <row r="250" spans="6:10" ht="15.75" customHeight="1">
      <c r="F250" s="112"/>
      <c r="I250" s="2"/>
      <c r="J250" s="2"/>
    </row>
    <row r="251" spans="6:10" ht="15.75" customHeight="1">
      <c r="F251" s="112"/>
      <c r="I251" s="2"/>
      <c r="J251" s="2"/>
    </row>
    <row r="252" spans="6:10" ht="15.75" customHeight="1">
      <c r="F252" s="112"/>
      <c r="I252" s="2"/>
      <c r="J252" s="2"/>
    </row>
    <row r="253" spans="6:10" ht="15.75" customHeight="1">
      <c r="F253" s="112"/>
      <c r="I253" s="2"/>
      <c r="J253" s="2"/>
    </row>
    <row r="254" spans="6:10" ht="15.75" customHeight="1">
      <c r="F254" s="112"/>
      <c r="I254" s="2"/>
      <c r="J254" s="2"/>
    </row>
    <row r="255" spans="6:10" ht="15.75" customHeight="1">
      <c r="F255" s="112"/>
      <c r="I255" s="2"/>
      <c r="J255" s="2"/>
    </row>
    <row r="256" spans="6:10" ht="15.75" customHeight="1">
      <c r="F256" s="112"/>
      <c r="I256" s="2"/>
      <c r="J256" s="2"/>
    </row>
    <row r="257" spans="6:10" ht="15.75" customHeight="1">
      <c r="F257" s="112"/>
      <c r="I257" s="2"/>
      <c r="J257" s="2"/>
    </row>
    <row r="258" spans="6:10" ht="15.75" customHeight="1">
      <c r="F258" s="112"/>
      <c r="I258" s="2"/>
      <c r="J258" s="2"/>
    </row>
    <row r="259" spans="6:10" ht="15.75" customHeight="1">
      <c r="F259" s="112"/>
      <c r="I259" s="2"/>
      <c r="J259" s="2"/>
    </row>
    <row r="260" spans="6:10" ht="15.75" customHeight="1">
      <c r="F260" s="112"/>
      <c r="I260" s="2"/>
      <c r="J260" s="2"/>
    </row>
    <row r="261" spans="6:10" ht="15.75" customHeight="1">
      <c r="F261" s="112"/>
      <c r="I261" s="2"/>
      <c r="J261" s="2"/>
    </row>
    <row r="262" spans="6:10" ht="15.75" customHeight="1">
      <c r="F262" s="112"/>
      <c r="I262" s="2"/>
      <c r="J262" s="2"/>
    </row>
    <row r="263" spans="6:10" ht="15.75" customHeight="1">
      <c r="F263" s="112"/>
      <c r="I263" s="2"/>
      <c r="J263" s="2"/>
    </row>
    <row r="264" spans="6:10" ht="15.75" customHeight="1">
      <c r="F264" s="112"/>
      <c r="I264" s="2"/>
      <c r="J264" s="2"/>
    </row>
    <row r="265" spans="6:10" ht="15.75" customHeight="1">
      <c r="F265" s="112"/>
      <c r="I265" s="2"/>
      <c r="J265" s="2"/>
    </row>
    <row r="266" spans="6:10" ht="15.75" customHeight="1">
      <c r="F266" s="112"/>
      <c r="I266" s="2"/>
      <c r="J266" s="2"/>
    </row>
    <row r="267" spans="6:10" ht="15.75" customHeight="1">
      <c r="F267" s="112"/>
      <c r="I267" s="2"/>
      <c r="J267" s="2"/>
    </row>
    <row r="268" spans="6:10" ht="15.75" customHeight="1">
      <c r="F268" s="112"/>
      <c r="I268" s="2"/>
      <c r="J268" s="2"/>
    </row>
    <row r="269" spans="6:10" ht="15.75" customHeight="1">
      <c r="F269" s="112"/>
      <c r="I269" s="2"/>
      <c r="J269" s="2"/>
    </row>
    <row r="270" spans="6:10" ht="15.75" customHeight="1">
      <c r="F270" s="112"/>
      <c r="I270" s="2"/>
      <c r="J270" s="2"/>
    </row>
    <row r="271" spans="6:10" ht="15.75" customHeight="1">
      <c r="F271" s="112"/>
      <c r="I271" s="2"/>
      <c r="J271" s="2"/>
    </row>
    <row r="272" spans="6:10" ht="15.75" customHeight="1">
      <c r="F272" s="112"/>
      <c r="I272" s="2"/>
      <c r="J272" s="2"/>
    </row>
    <row r="273" spans="6:10" ht="15.75" customHeight="1">
      <c r="F273" s="112"/>
      <c r="I273" s="2"/>
      <c r="J273" s="2"/>
    </row>
    <row r="274" spans="6:10" ht="15.75" customHeight="1">
      <c r="F274" s="112"/>
      <c r="I274" s="2"/>
      <c r="J274" s="2"/>
    </row>
    <row r="275" spans="6:10" ht="15.75" customHeight="1">
      <c r="F275" s="112"/>
      <c r="I275" s="2"/>
      <c r="J275" s="2"/>
    </row>
    <row r="276" spans="6:10" ht="15.75" customHeight="1">
      <c r="F276" s="112"/>
      <c r="I276" s="2"/>
      <c r="J276" s="2"/>
    </row>
    <row r="277" spans="6:10" ht="15.75" customHeight="1">
      <c r="F277" s="112"/>
      <c r="I277" s="2"/>
      <c r="J277" s="2"/>
    </row>
    <row r="278" spans="6:10" ht="15.75" customHeight="1">
      <c r="F278" s="112"/>
      <c r="I278" s="2"/>
      <c r="J278" s="2"/>
    </row>
    <row r="279" spans="6:10" ht="15.75" customHeight="1">
      <c r="F279" s="112"/>
      <c r="I279" s="2"/>
      <c r="J279" s="2"/>
    </row>
    <row r="280" spans="6:10" ht="15.75" customHeight="1">
      <c r="F280" s="112"/>
      <c r="I280" s="2"/>
      <c r="J280" s="2"/>
    </row>
    <row r="281" spans="6:10" ht="15.75" customHeight="1">
      <c r="F281" s="112"/>
      <c r="I281" s="2"/>
      <c r="J281" s="2"/>
    </row>
    <row r="282" spans="6:10" ht="15.75" customHeight="1">
      <c r="F282" s="112"/>
      <c r="I282" s="2"/>
      <c r="J282" s="2"/>
    </row>
    <row r="283" spans="6:10" ht="15.75" customHeight="1">
      <c r="F283" s="112"/>
      <c r="I283" s="2"/>
      <c r="J283" s="2"/>
    </row>
    <row r="284" spans="6:10" ht="15.75" customHeight="1">
      <c r="F284" s="112"/>
      <c r="I284" s="2"/>
      <c r="J284" s="2"/>
    </row>
    <row r="285" spans="6:10" ht="15.75" customHeight="1">
      <c r="F285" s="112"/>
      <c r="I285" s="2"/>
      <c r="J285" s="2"/>
    </row>
    <row r="286" spans="6:10" ht="15.75" customHeight="1">
      <c r="F286" s="112"/>
      <c r="I286" s="2"/>
      <c r="J286" s="2"/>
    </row>
    <row r="287" spans="6:10" ht="15.75" customHeight="1">
      <c r="F287" s="112"/>
      <c r="I287" s="2"/>
      <c r="J287" s="2"/>
    </row>
    <row r="288" spans="6:10" ht="15.75" customHeight="1">
      <c r="F288" s="112"/>
      <c r="I288" s="2"/>
      <c r="J288" s="2"/>
    </row>
    <row r="289" spans="6:10" ht="15.75" customHeight="1">
      <c r="F289" s="112"/>
      <c r="I289" s="2"/>
      <c r="J289" s="2"/>
    </row>
    <row r="290" spans="6:10" ht="15.75" customHeight="1">
      <c r="F290" s="112"/>
      <c r="I290" s="2"/>
      <c r="J290" s="2"/>
    </row>
    <row r="291" spans="6:10" ht="15.75" customHeight="1">
      <c r="F291" s="112"/>
      <c r="I291" s="2"/>
      <c r="J291" s="2"/>
    </row>
    <row r="292" spans="6:10" ht="15.75" customHeight="1">
      <c r="F292" s="112"/>
      <c r="I292" s="2"/>
      <c r="J292" s="2"/>
    </row>
    <row r="293" spans="6:10" ht="15.75" customHeight="1">
      <c r="F293" s="112"/>
      <c r="I293" s="2"/>
      <c r="J293" s="2"/>
    </row>
    <row r="294" spans="6:10" ht="15.75" customHeight="1">
      <c r="F294" s="112"/>
      <c r="I294" s="2"/>
      <c r="J294" s="2"/>
    </row>
    <row r="295" spans="6:10" ht="15.75" customHeight="1">
      <c r="F295" s="112"/>
      <c r="I295" s="2"/>
      <c r="J295" s="2"/>
    </row>
    <row r="296" spans="6:10" ht="15.75" customHeight="1">
      <c r="F296" s="112"/>
      <c r="I296" s="2"/>
      <c r="J296" s="2"/>
    </row>
    <row r="297" spans="6:10" ht="15.75" customHeight="1">
      <c r="F297" s="112"/>
      <c r="I297" s="2"/>
      <c r="J297" s="2"/>
    </row>
    <row r="298" spans="6:10" ht="15.75" customHeight="1">
      <c r="F298" s="112"/>
      <c r="I298" s="2"/>
      <c r="J298" s="2"/>
    </row>
    <row r="299" spans="6:10" ht="15.75" customHeight="1">
      <c r="F299" s="112"/>
      <c r="I299" s="2"/>
      <c r="J299" s="2"/>
    </row>
    <row r="300" spans="6:10" ht="15.75" customHeight="1">
      <c r="F300" s="112"/>
      <c r="I300" s="2"/>
      <c r="J300" s="2"/>
    </row>
    <row r="301" spans="6:10" ht="15.75" customHeight="1">
      <c r="F301" s="112"/>
      <c r="I301" s="2"/>
      <c r="J301" s="2"/>
    </row>
    <row r="302" spans="6:10" ht="15.75" customHeight="1">
      <c r="F302" s="112"/>
      <c r="I302" s="2"/>
      <c r="J302" s="2"/>
    </row>
    <row r="303" spans="6:10" ht="15.75" customHeight="1">
      <c r="F303" s="112"/>
      <c r="I303" s="2"/>
      <c r="J303" s="2"/>
    </row>
    <row r="304" spans="6:10" ht="15.75" customHeight="1">
      <c r="F304" s="112"/>
      <c r="I304" s="2"/>
      <c r="J304" s="2"/>
    </row>
    <row r="305" spans="6:10" ht="15.75" customHeight="1">
      <c r="F305" s="112"/>
      <c r="I305" s="2"/>
      <c r="J305" s="2"/>
    </row>
    <row r="306" spans="6:10" ht="15.75" customHeight="1">
      <c r="F306" s="112"/>
      <c r="I306" s="2"/>
      <c r="J306" s="2"/>
    </row>
    <row r="307" spans="6:10" ht="15.75" customHeight="1">
      <c r="F307" s="112"/>
      <c r="I307" s="2"/>
      <c r="J307" s="2"/>
    </row>
    <row r="308" spans="6:10" ht="15.75" customHeight="1">
      <c r="F308" s="112"/>
      <c r="I308" s="2"/>
      <c r="J308" s="2"/>
    </row>
    <row r="309" spans="6:10" ht="15.75" customHeight="1">
      <c r="F309" s="112"/>
      <c r="I309" s="2"/>
      <c r="J309" s="2"/>
    </row>
    <row r="310" spans="6:10" ht="15.75" customHeight="1">
      <c r="F310" s="112"/>
      <c r="I310" s="2"/>
      <c r="J310" s="2"/>
    </row>
    <row r="311" spans="6:10" ht="15.75" customHeight="1">
      <c r="F311" s="112"/>
      <c r="I311" s="2"/>
      <c r="J311" s="2"/>
    </row>
    <row r="312" spans="6:10" ht="15.75" customHeight="1">
      <c r="F312" s="112"/>
      <c r="I312" s="2"/>
      <c r="J312" s="2"/>
    </row>
    <row r="313" spans="6:10" ht="15.75" customHeight="1">
      <c r="F313" s="112"/>
      <c r="I313" s="2"/>
      <c r="J313" s="2"/>
    </row>
    <row r="314" spans="6:10" ht="15.75" customHeight="1">
      <c r="F314" s="112"/>
      <c r="I314" s="2"/>
      <c r="J314" s="2"/>
    </row>
    <row r="315" spans="6:10" ht="15.75" customHeight="1">
      <c r="F315" s="112"/>
      <c r="I315" s="2"/>
      <c r="J315" s="2"/>
    </row>
    <row r="316" spans="6:10" ht="15.75" customHeight="1">
      <c r="F316" s="112"/>
      <c r="I316" s="2"/>
      <c r="J316" s="2"/>
    </row>
    <row r="317" spans="6:10" ht="15.75" customHeight="1">
      <c r="F317" s="112"/>
      <c r="I317" s="2"/>
      <c r="J317" s="2"/>
    </row>
    <row r="318" spans="6:10" ht="15.75" customHeight="1">
      <c r="F318" s="112"/>
      <c r="I318" s="2"/>
      <c r="J318" s="2"/>
    </row>
    <row r="319" spans="6:10" ht="15.75" customHeight="1">
      <c r="F319" s="112"/>
      <c r="I319" s="2"/>
      <c r="J319" s="2"/>
    </row>
    <row r="320" spans="6:10" ht="15.75" customHeight="1">
      <c r="F320" s="112"/>
      <c r="I320" s="2"/>
      <c r="J320" s="2"/>
    </row>
    <row r="321" spans="6:10" ht="15.75" customHeight="1">
      <c r="F321" s="112"/>
      <c r="I321" s="2"/>
      <c r="J321" s="2"/>
    </row>
    <row r="322" spans="6:10" ht="15.75" customHeight="1">
      <c r="F322" s="112"/>
      <c r="I322" s="2"/>
      <c r="J322" s="2"/>
    </row>
    <row r="323" spans="6:10" ht="15.75" customHeight="1">
      <c r="F323" s="112"/>
      <c r="I323" s="2"/>
      <c r="J323" s="2"/>
    </row>
    <row r="324" spans="6:10" ht="15.75" customHeight="1">
      <c r="F324" s="112"/>
      <c r="I324" s="2"/>
      <c r="J324" s="2"/>
    </row>
    <row r="325" spans="6:10" ht="15.75" customHeight="1">
      <c r="F325" s="112"/>
      <c r="I325" s="2"/>
      <c r="J325" s="2"/>
    </row>
    <row r="326" spans="6:10" ht="15.75" customHeight="1">
      <c r="F326" s="112"/>
      <c r="I326" s="2"/>
      <c r="J326" s="2"/>
    </row>
    <row r="327" spans="6:10" ht="15.75" customHeight="1">
      <c r="F327" s="112"/>
      <c r="I327" s="2"/>
      <c r="J327" s="2"/>
    </row>
    <row r="328" spans="6:10" ht="15.75" customHeight="1">
      <c r="F328" s="112"/>
      <c r="I328" s="2"/>
      <c r="J328" s="2"/>
    </row>
    <row r="329" spans="6:10" ht="15.75" customHeight="1">
      <c r="F329" s="112"/>
      <c r="I329" s="2"/>
      <c r="J329" s="2"/>
    </row>
    <row r="330" spans="6:10" ht="15.75" customHeight="1">
      <c r="F330" s="112"/>
      <c r="I330" s="2"/>
      <c r="J330" s="2"/>
    </row>
    <row r="331" spans="6:10" ht="15.75" customHeight="1">
      <c r="F331" s="112"/>
      <c r="I331" s="2"/>
      <c r="J331" s="2"/>
    </row>
    <row r="332" spans="6:10" ht="15.75" customHeight="1">
      <c r="F332" s="112"/>
      <c r="I332" s="2"/>
      <c r="J332" s="2"/>
    </row>
    <row r="333" spans="6:10" ht="15.75" customHeight="1">
      <c r="F333" s="112"/>
      <c r="I333" s="2"/>
      <c r="J333" s="2"/>
    </row>
    <row r="334" spans="6:10" ht="15.75" customHeight="1">
      <c r="F334" s="112"/>
      <c r="I334" s="2"/>
      <c r="J334" s="2"/>
    </row>
    <row r="335" spans="6:10" ht="15.75" customHeight="1">
      <c r="F335" s="112"/>
      <c r="I335" s="2"/>
      <c r="J335" s="2"/>
    </row>
    <row r="336" spans="6:10" ht="15.75" customHeight="1">
      <c r="F336" s="112"/>
      <c r="I336" s="2"/>
      <c r="J336" s="2"/>
    </row>
    <row r="337" spans="6:10" ht="15.75" customHeight="1">
      <c r="F337" s="112"/>
      <c r="I337" s="2"/>
      <c r="J337" s="2"/>
    </row>
    <row r="338" spans="6:10" ht="15.75" customHeight="1">
      <c r="F338" s="112"/>
      <c r="I338" s="2"/>
      <c r="J338" s="2"/>
    </row>
    <row r="339" spans="6:10" ht="15.75" customHeight="1">
      <c r="F339" s="112"/>
      <c r="I339" s="2"/>
      <c r="J339" s="2"/>
    </row>
    <row r="340" spans="6:10" ht="15.75" customHeight="1">
      <c r="F340" s="112"/>
      <c r="I340" s="2"/>
      <c r="J340" s="2"/>
    </row>
    <row r="341" spans="6:10" ht="15.75" customHeight="1">
      <c r="F341" s="112"/>
      <c r="I341" s="2"/>
      <c r="J341" s="2"/>
    </row>
    <row r="342" spans="6:10" ht="15.75" customHeight="1">
      <c r="F342" s="112"/>
      <c r="I342" s="2"/>
      <c r="J342" s="2"/>
    </row>
    <row r="343" spans="6:10" ht="15.75" customHeight="1">
      <c r="F343" s="112"/>
      <c r="I343" s="2"/>
      <c r="J343" s="2"/>
    </row>
    <row r="344" spans="6:10" ht="15.75" customHeight="1">
      <c r="F344" s="112"/>
      <c r="I344" s="2"/>
      <c r="J344" s="2"/>
    </row>
    <row r="345" spans="6:10" ht="15.75" customHeight="1">
      <c r="F345" s="112"/>
      <c r="I345" s="2"/>
      <c r="J345" s="2"/>
    </row>
    <row r="346" spans="6:10" ht="15.75" customHeight="1">
      <c r="F346" s="112"/>
      <c r="I346" s="2"/>
      <c r="J346" s="2"/>
    </row>
    <row r="347" spans="6:10" ht="15.75" customHeight="1">
      <c r="F347" s="112"/>
      <c r="I347" s="2"/>
      <c r="J347" s="2"/>
    </row>
    <row r="348" spans="6:10" ht="15.75" customHeight="1">
      <c r="F348" s="112"/>
      <c r="I348" s="2"/>
      <c r="J348" s="2"/>
    </row>
    <row r="349" spans="6:10" ht="15.75" customHeight="1">
      <c r="F349" s="112"/>
      <c r="I349" s="2"/>
      <c r="J349" s="2"/>
    </row>
    <row r="350" spans="6:10" ht="15.75" customHeight="1">
      <c r="F350" s="112"/>
      <c r="I350" s="2"/>
      <c r="J350" s="2"/>
    </row>
    <row r="351" spans="6:10" ht="15.75" customHeight="1">
      <c r="F351" s="112"/>
      <c r="I351" s="2"/>
      <c r="J351" s="2"/>
    </row>
    <row r="352" spans="6:10" ht="15.75" customHeight="1">
      <c r="F352" s="112"/>
      <c r="I352" s="2"/>
      <c r="J352" s="2"/>
    </row>
    <row r="353" spans="6:10" ht="15.75" customHeight="1">
      <c r="F353" s="112"/>
      <c r="I353" s="2"/>
      <c r="J353" s="2"/>
    </row>
    <row r="354" spans="6:10" ht="15.75" customHeight="1">
      <c r="F354" s="112"/>
      <c r="I354" s="2"/>
      <c r="J354" s="2"/>
    </row>
    <row r="355" spans="6:10" ht="15.75" customHeight="1">
      <c r="F355" s="112"/>
      <c r="I355" s="2"/>
      <c r="J355" s="2"/>
    </row>
    <row r="356" spans="6:10" ht="15.75" customHeight="1">
      <c r="F356" s="112"/>
      <c r="I356" s="2"/>
      <c r="J356" s="2"/>
    </row>
    <row r="357" spans="6:10" ht="15.75" customHeight="1">
      <c r="F357" s="112"/>
      <c r="I357" s="2"/>
      <c r="J357" s="2"/>
    </row>
    <row r="358" spans="6:10" ht="15.75" customHeight="1">
      <c r="F358" s="112"/>
      <c r="I358" s="2"/>
      <c r="J358" s="2"/>
    </row>
    <row r="359" spans="6:10" ht="15.75" customHeight="1">
      <c r="F359" s="112"/>
      <c r="I359" s="2"/>
      <c r="J359" s="2"/>
    </row>
    <row r="360" spans="6:10" ht="15.75" customHeight="1">
      <c r="F360" s="112"/>
      <c r="I360" s="2"/>
      <c r="J360" s="2"/>
    </row>
    <row r="361" spans="6:10" ht="15.75" customHeight="1">
      <c r="F361" s="112"/>
      <c r="I361" s="2"/>
      <c r="J361" s="2"/>
    </row>
    <row r="362" spans="6:10" ht="15.75" customHeight="1">
      <c r="F362" s="112"/>
      <c r="I362" s="2"/>
      <c r="J362" s="2"/>
    </row>
    <row r="363" spans="6:10" ht="15.75" customHeight="1">
      <c r="F363" s="112"/>
      <c r="I363" s="2"/>
      <c r="J363" s="2"/>
    </row>
    <row r="364" spans="6:10" ht="15.75" customHeight="1">
      <c r="F364" s="112"/>
      <c r="I364" s="2"/>
      <c r="J364" s="2"/>
    </row>
    <row r="365" spans="6:10" ht="15.75" customHeight="1">
      <c r="F365" s="112"/>
      <c r="I365" s="2"/>
      <c r="J365" s="2"/>
    </row>
    <row r="366" spans="6:10" ht="15.75" customHeight="1">
      <c r="F366" s="112"/>
      <c r="I366" s="2"/>
      <c r="J366" s="2"/>
    </row>
    <row r="367" spans="6:10" ht="15.75" customHeight="1">
      <c r="F367" s="112"/>
      <c r="I367" s="2"/>
      <c r="J367" s="2"/>
    </row>
    <row r="368" spans="6:10" ht="15.75" customHeight="1">
      <c r="F368" s="112"/>
      <c r="I368" s="2"/>
      <c r="J368" s="2"/>
    </row>
    <row r="369" spans="6:10" ht="15.75" customHeight="1">
      <c r="F369" s="112"/>
      <c r="I369" s="2"/>
      <c r="J369" s="2"/>
    </row>
    <row r="370" spans="6:10" ht="15.75" customHeight="1">
      <c r="F370" s="112"/>
      <c r="I370" s="2"/>
      <c r="J370" s="2"/>
    </row>
    <row r="371" spans="6:10" ht="15.75" customHeight="1">
      <c r="F371" s="112"/>
      <c r="I371" s="2"/>
      <c r="J371" s="2"/>
    </row>
    <row r="372" spans="6:10" ht="15.75" customHeight="1">
      <c r="F372" s="112"/>
      <c r="I372" s="2"/>
      <c r="J372" s="2"/>
    </row>
    <row r="373" spans="6:10" ht="15.75" customHeight="1">
      <c r="F373" s="112"/>
      <c r="I373" s="2"/>
      <c r="J373" s="2"/>
    </row>
    <row r="374" spans="6:10" ht="15.75" customHeight="1">
      <c r="F374" s="112"/>
      <c r="I374" s="2"/>
      <c r="J374" s="2"/>
    </row>
    <row r="375" spans="6:10" ht="15.75" customHeight="1">
      <c r="F375" s="112"/>
      <c r="I375" s="2"/>
      <c r="J375" s="2"/>
    </row>
    <row r="376" spans="6:10" ht="15.75" customHeight="1">
      <c r="F376" s="112"/>
      <c r="I376" s="2"/>
      <c r="J376" s="2"/>
    </row>
    <row r="377" spans="6:10" ht="15.75" customHeight="1">
      <c r="F377" s="112"/>
      <c r="I377" s="2"/>
      <c r="J377" s="2"/>
    </row>
    <row r="378" spans="6:10" ht="15.75" customHeight="1">
      <c r="F378" s="112"/>
      <c r="I378" s="2"/>
      <c r="J378" s="2"/>
    </row>
    <row r="379" spans="6:10" ht="15.75" customHeight="1">
      <c r="F379" s="112"/>
      <c r="I379" s="2"/>
      <c r="J379" s="2"/>
    </row>
    <row r="380" spans="6:10" ht="15.75" customHeight="1">
      <c r="F380" s="112"/>
      <c r="I380" s="2"/>
      <c r="J380" s="2"/>
    </row>
    <row r="381" spans="6:10" ht="15.75" customHeight="1">
      <c r="F381" s="112"/>
      <c r="I381" s="2"/>
      <c r="J381" s="2"/>
    </row>
    <row r="382" spans="6:10" ht="15.75" customHeight="1">
      <c r="F382" s="112"/>
      <c r="I382" s="2"/>
      <c r="J382" s="2"/>
    </row>
    <row r="383" spans="6:10" ht="15.75" customHeight="1">
      <c r="F383" s="112"/>
      <c r="I383" s="2"/>
      <c r="J383" s="2"/>
    </row>
    <row r="384" spans="6:10" ht="15.75" customHeight="1">
      <c r="F384" s="112"/>
      <c r="I384" s="2"/>
      <c r="J384" s="2"/>
    </row>
    <row r="385" spans="6:10" ht="15.75" customHeight="1">
      <c r="F385" s="112"/>
      <c r="I385" s="2"/>
      <c r="J385" s="2"/>
    </row>
    <row r="386" spans="6:10" ht="15.75" customHeight="1">
      <c r="F386" s="112"/>
      <c r="I386" s="2"/>
      <c r="J386" s="2"/>
    </row>
    <row r="387" spans="6:10" ht="15.75" customHeight="1">
      <c r="F387" s="112"/>
      <c r="I387" s="2"/>
      <c r="J387" s="2"/>
    </row>
    <row r="388" spans="6:10" ht="15.75" customHeight="1">
      <c r="F388" s="112"/>
      <c r="I388" s="2"/>
      <c r="J388" s="2"/>
    </row>
    <row r="389" spans="6:10" ht="15.75" customHeight="1">
      <c r="F389" s="112"/>
      <c r="I389" s="2"/>
      <c r="J389" s="2"/>
    </row>
    <row r="390" spans="6:10" ht="15.75" customHeight="1">
      <c r="F390" s="112"/>
      <c r="I390" s="2"/>
      <c r="J390" s="2"/>
    </row>
    <row r="391" spans="6:10" ht="15.75" customHeight="1">
      <c r="F391" s="112"/>
      <c r="I391" s="2"/>
      <c r="J391" s="2"/>
    </row>
    <row r="392" spans="6:10" ht="15.75" customHeight="1">
      <c r="F392" s="112"/>
      <c r="I392" s="2"/>
      <c r="J392" s="2"/>
    </row>
    <row r="393" spans="6:10" ht="15.75" customHeight="1">
      <c r="F393" s="112"/>
      <c r="I393" s="2"/>
      <c r="J393" s="2"/>
    </row>
    <row r="394" spans="6:10" ht="15.75" customHeight="1">
      <c r="F394" s="112"/>
      <c r="I394" s="2"/>
      <c r="J394" s="2"/>
    </row>
    <row r="395" spans="6:10" ht="15.75" customHeight="1">
      <c r="F395" s="112"/>
      <c r="I395" s="2"/>
      <c r="J395" s="2"/>
    </row>
    <row r="396" spans="6:10" ht="15.75" customHeight="1">
      <c r="F396" s="112"/>
      <c r="I396" s="2"/>
      <c r="J396" s="2"/>
    </row>
    <row r="397" spans="6:10" ht="15.75" customHeight="1">
      <c r="F397" s="112"/>
      <c r="I397" s="2"/>
      <c r="J397" s="2"/>
    </row>
    <row r="398" spans="6:10" ht="15.75" customHeight="1">
      <c r="F398" s="112"/>
      <c r="I398" s="2"/>
      <c r="J398" s="2"/>
    </row>
    <row r="399" spans="6:10" ht="15.75" customHeight="1">
      <c r="F399" s="112"/>
      <c r="I399" s="2"/>
      <c r="J399" s="2"/>
    </row>
    <row r="400" spans="6:10" ht="15.75" customHeight="1">
      <c r="F400" s="112"/>
      <c r="I400" s="2"/>
      <c r="J400" s="2"/>
    </row>
    <row r="401" spans="6:10" ht="15.75" customHeight="1">
      <c r="F401" s="112"/>
      <c r="I401" s="2"/>
      <c r="J401" s="2"/>
    </row>
    <row r="402" spans="6:10" ht="15.75" customHeight="1">
      <c r="F402" s="112"/>
      <c r="I402" s="2"/>
      <c r="J402" s="2"/>
    </row>
    <row r="403" spans="6:10" ht="15.75" customHeight="1">
      <c r="F403" s="112"/>
      <c r="I403" s="2"/>
      <c r="J403" s="2"/>
    </row>
    <row r="404" spans="6:10" ht="15.75" customHeight="1">
      <c r="F404" s="112"/>
      <c r="I404" s="2"/>
      <c r="J404" s="2"/>
    </row>
    <row r="405" spans="6:10" ht="15.75" customHeight="1">
      <c r="F405" s="112"/>
      <c r="I405" s="2"/>
      <c r="J405" s="2"/>
    </row>
    <row r="406" spans="6:10" ht="15.75" customHeight="1">
      <c r="F406" s="112"/>
      <c r="I406" s="2"/>
      <c r="J406" s="2"/>
    </row>
    <row r="407" spans="6:10" ht="15.75" customHeight="1">
      <c r="F407" s="112"/>
      <c r="I407" s="2"/>
      <c r="J407" s="2"/>
    </row>
    <row r="408" spans="6:10" ht="15.75" customHeight="1">
      <c r="F408" s="112"/>
      <c r="I408" s="2"/>
      <c r="J408" s="2"/>
    </row>
    <row r="409" spans="6:10" ht="15.75" customHeight="1">
      <c r="F409" s="112"/>
      <c r="I409" s="2"/>
      <c r="J409" s="2"/>
    </row>
    <row r="410" spans="6:10" ht="15.75" customHeight="1">
      <c r="F410" s="112"/>
      <c r="I410" s="2"/>
      <c r="J410" s="2"/>
    </row>
    <row r="411" spans="6:10" ht="15.75" customHeight="1">
      <c r="F411" s="112"/>
      <c r="I411" s="2"/>
      <c r="J411" s="2"/>
    </row>
    <row r="412" spans="6:10" ht="15.75" customHeight="1">
      <c r="F412" s="112"/>
      <c r="I412" s="2"/>
      <c r="J412" s="2"/>
    </row>
    <row r="413" spans="6:10" ht="15.75" customHeight="1">
      <c r="F413" s="112"/>
      <c r="I413" s="2"/>
      <c r="J413" s="2"/>
    </row>
    <row r="414" spans="6:10" ht="15.75" customHeight="1">
      <c r="F414" s="112"/>
      <c r="I414" s="2"/>
      <c r="J414" s="2"/>
    </row>
    <row r="415" spans="6:10" ht="15.75" customHeight="1">
      <c r="F415" s="112"/>
      <c r="I415" s="2"/>
      <c r="J415" s="2"/>
    </row>
    <row r="416" spans="6:10" ht="15.75" customHeight="1">
      <c r="F416" s="112"/>
      <c r="I416" s="2"/>
      <c r="J416" s="2"/>
    </row>
    <row r="417" spans="6:10" ht="15.75" customHeight="1">
      <c r="F417" s="112"/>
      <c r="I417" s="2"/>
      <c r="J417" s="2"/>
    </row>
    <row r="418" spans="6:10" ht="15.75" customHeight="1">
      <c r="F418" s="112"/>
      <c r="I418" s="2"/>
      <c r="J418" s="2"/>
    </row>
    <row r="419" spans="6:10" ht="15.75" customHeight="1">
      <c r="F419" s="112"/>
      <c r="I419" s="2"/>
      <c r="J419" s="2"/>
    </row>
    <row r="420" spans="6:10" ht="15.75" customHeight="1">
      <c r="F420" s="112"/>
      <c r="I420" s="2"/>
      <c r="J420" s="2"/>
    </row>
    <row r="421" spans="6:10" ht="15.75" customHeight="1">
      <c r="F421" s="112"/>
      <c r="I421" s="2"/>
      <c r="J421" s="2"/>
    </row>
    <row r="422" spans="6:10" ht="15.75" customHeight="1">
      <c r="F422" s="112"/>
      <c r="I422" s="2"/>
      <c r="J422" s="2"/>
    </row>
    <row r="423" spans="6:10" ht="15.75" customHeight="1">
      <c r="F423" s="112"/>
      <c r="I423" s="2"/>
      <c r="J423" s="2"/>
    </row>
    <row r="424" spans="6:10" ht="15.75" customHeight="1">
      <c r="F424" s="112"/>
      <c r="I424" s="2"/>
      <c r="J424" s="2"/>
    </row>
    <row r="425" spans="6:10" ht="15.75" customHeight="1">
      <c r="F425" s="112"/>
      <c r="I425" s="2"/>
      <c r="J425" s="2"/>
    </row>
    <row r="426" spans="6:10" ht="15.75" customHeight="1">
      <c r="F426" s="112"/>
      <c r="I426" s="2"/>
      <c r="J426" s="2"/>
    </row>
    <row r="427" spans="6:10" ht="15.75" customHeight="1">
      <c r="F427" s="112"/>
      <c r="I427" s="2"/>
      <c r="J427" s="2"/>
    </row>
    <row r="428" spans="6:10" ht="15.75" customHeight="1">
      <c r="F428" s="112"/>
      <c r="I428" s="2"/>
      <c r="J428" s="2"/>
    </row>
    <row r="429" spans="6:10" ht="15.75" customHeight="1">
      <c r="F429" s="112"/>
      <c r="I429" s="2"/>
      <c r="J429" s="2"/>
    </row>
    <row r="430" spans="6:10" ht="15.75" customHeight="1">
      <c r="F430" s="112"/>
      <c r="I430" s="2"/>
      <c r="J430" s="2"/>
    </row>
    <row r="431" spans="6:10" ht="15.75" customHeight="1">
      <c r="F431" s="112"/>
      <c r="I431" s="2"/>
      <c r="J431" s="2"/>
    </row>
    <row r="432" spans="6:10" ht="15.75" customHeight="1">
      <c r="F432" s="112"/>
      <c r="I432" s="2"/>
      <c r="J432" s="2"/>
    </row>
    <row r="433" spans="6:10" ht="15.75" customHeight="1">
      <c r="F433" s="112"/>
      <c r="I433" s="2"/>
      <c r="J433" s="2"/>
    </row>
    <row r="434" spans="6:10" ht="15.75" customHeight="1">
      <c r="F434" s="112"/>
      <c r="I434" s="2"/>
      <c r="J434" s="2"/>
    </row>
    <row r="435" spans="6:10" ht="15.75" customHeight="1">
      <c r="F435" s="112"/>
      <c r="I435" s="2"/>
      <c r="J435" s="2"/>
    </row>
    <row r="436" spans="6:10" ht="15.75" customHeight="1">
      <c r="F436" s="112"/>
      <c r="I436" s="2"/>
      <c r="J436" s="2"/>
    </row>
    <row r="437" spans="6:10" ht="15.75" customHeight="1">
      <c r="F437" s="112"/>
      <c r="I437" s="2"/>
      <c r="J437" s="2"/>
    </row>
    <row r="438" spans="6:10" ht="15.75" customHeight="1">
      <c r="F438" s="112"/>
      <c r="I438" s="2"/>
      <c r="J438" s="2"/>
    </row>
    <row r="439" spans="6:10" ht="15.75" customHeight="1">
      <c r="F439" s="112"/>
      <c r="I439" s="2"/>
      <c r="J439" s="2"/>
    </row>
    <row r="440" spans="6:10" ht="15.75" customHeight="1">
      <c r="F440" s="112"/>
      <c r="I440" s="2"/>
      <c r="J440" s="2"/>
    </row>
    <row r="441" spans="6:10" ht="15.75" customHeight="1">
      <c r="F441" s="112"/>
      <c r="I441" s="2"/>
      <c r="J441" s="2"/>
    </row>
    <row r="442" spans="6:10" ht="15.75" customHeight="1">
      <c r="F442" s="112"/>
      <c r="I442" s="2"/>
      <c r="J442" s="2"/>
    </row>
    <row r="443" spans="6:10" ht="15.75" customHeight="1">
      <c r="F443" s="112"/>
      <c r="I443" s="2"/>
      <c r="J443" s="2"/>
    </row>
    <row r="444" spans="6:10" ht="15.75" customHeight="1">
      <c r="F444" s="112"/>
      <c r="I444" s="2"/>
      <c r="J444" s="2"/>
    </row>
    <row r="445" spans="6:10" ht="15.75" customHeight="1">
      <c r="F445" s="112"/>
      <c r="I445" s="2"/>
      <c r="J445" s="2"/>
    </row>
    <row r="446" spans="6:10" ht="15.75" customHeight="1">
      <c r="F446" s="112"/>
      <c r="I446" s="2"/>
      <c r="J446" s="2"/>
    </row>
    <row r="447" spans="6:10" ht="15.75" customHeight="1">
      <c r="F447" s="112"/>
      <c r="I447" s="2"/>
      <c r="J447" s="2"/>
    </row>
    <row r="448" spans="6:10" ht="15.75" customHeight="1">
      <c r="F448" s="112"/>
      <c r="I448" s="2"/>
      <c r="J448" s="2"/>
    </row>
    <row r="449" spans="6:10" ht="15.75" customHeight="1">
      <c r="F449" s="112"/>
      <c r="I449" s="2"/>
      <c r="J449" s="2"/>
    </row>
    <row r="450" spans="6:10" ht="15.75" customHeight="1">
      <c r="F450" s="112"/>
      <c r="I450" s="2"/>
      <c r="J450" s="2"/>
    </row>
    <row r="451" spans="6:10" ht="15.75" customHeight="1">
      <c r="F451" s="112"/>
      <c r="I451" s="2"/>
      <c r="J451" s="2"/>
    </row>
    <row r="452" spans="6:10" ht="15.75" customHeight="1">
      <c r="F452" s="112"/>
      <c r="I452" s="2"/>
      <c r="J452" s="2"/>
    </row>
    <row r="453" spans="6:10" ht="15.75" customHeight="1">
      <c r="F453" s="112"/>
      <c r="I453" s="2"/>
      <c r="J453" s="2"/>
    </row>
    <row r="454" spans="6:10" ht="15.75" customHeight="1">
      <c r="F454" s="112"/>
      <c r="I454" s="2"/>
      <c r="J454" s="2"/>
    </row>
    <row r="455" spans="6:10" ht="15.75" customHeight="1">
      <c r="F455" s="112"/>
      <c r="I455" s="2"/>
      <c r="J455" s="2"/>
    </row>
    <row r="456" spans="6:10" ht="15.75" customHeight="1">
      <c r="F456" s="112"/>
      <c r="I456" s="2"/>
      <c r="J456" s="2"/>
    </row>
    <row r="457" spans="6:10" ht="15.75" customHeight="1">
      <c r="F457" s="112"/>
      <c r="I457" s="2"/>
      <c r="J457" s="2"/>
    </row>
    <row r="458" spans="6:10" ht="15.75" customHeight="1">
      <c r="F458" s="112"/>
      <c r="I458" s="2"/>
      <c r="J458" s="2"/>
    </row>
    <row r="459" spans="6:10" ht="15.75" customHeight="1">
      <c r="F459" s="112"/>
      <c r="I459" s="2"/>
      <c r="J459" s="2"/>
    </row>
    <row r="460" spans="6:10" ht="15.75" customHeight="1">
      <c r="F460" s="112"/>
      <c r="I460" s="2"/>
      <c r="J460" s="2"/>
    </row>
    <row r="461" spans="6:10" ht="15.75" customHeight="1">
      <c r="F461" s="112"/>
      <c r="I461" s="2"/>
      <c r="J461" s="2"/>
    </row>
    <row r="462" spans="6:10" ht="15.75" customHeight="1">
      <c r="F462" s="112"/>
      <c r="I462" s="2"/>
      <c r="J462" s="2"/>
    </row>
    <row r="463" spans="6:10" ht="15.75" customHeight="1">
      <c r="F463" s="112"/>
      <c r="I463" s="2"/>
      <c r="J463" s="2"/>
    </row>
    <row r="464" spans="6:10" ht="15.75" customHeight="1">
      <c r="F464" s="112"/>
      <c r="I464" s="2"/>
      <c r="J464" s="2"/>
    </row>
    <row r="465" spans="6:10" ht="15.75" customHeight="1">
      <c r="F465" s="112"/>
      <c r="I465" s="2"/>
      <c r="J465" s="2"/>
    </row>
    <row r="466" spans="6:10" ht="15.75" customHeight="1">
      <c r="F466" s="112"/>
      <c r="I466" s="2"/>
      <c r="J466" s="2"/>
    </row>
    <row r="467" spans="6:10" ht="15.75" customHeight="1">
      <c r="F467" s="112"/>
      <c r="I467" s="2"/>
      <c r="J467" s="2"/>
    </row>
    <row r="468" spans="6:10" ht="15.75" customHeight="1">
      <c r="F468" s="112"/>
      <c r="I468" s="2"/>
      <c r="J468" s="2"/>
    </row>
    <row r="469" spans="6:10" ht="15.75" customHeight="1">
      <c r="F469" s="112"/>
      <c r="I469" s="2"/>
      <c r="J469" s="2"/>
    </row>
    <row r="470" spans="6:10" ht="15.75" customHeight="1">
      <c r="F470" s="112"/>
      <c r="I470" s="2"/>
      <c r="J470" s="2"/>
    </row>
    <row r="471" spans="6:10" ht="15.75" customHeight="1">
      <c r="F471" s="112"/>
      <c r="I471" s="2"/>
      <c r="J471" s="2"/>
    </row>
    <row r="472" spans="6:10" ht="15.75" customHeight="1">
      <c r="F472" s="112"/>
      <c r="I472" s="2"/>
      <c r="J472" s="2"/>
    </row>
    <row r="473" spans="6:10" ht="15.75" customHeight="1">
      <c r="F473" s="112"/>
      <c r="I473" s="2"/>
      <c r="J473" s="2"/>
    </row>
    <row r="474" spans="6:10" ht="15.75" customHeight="1">
      <c r="F474" s="112"/>
      <c r="I474" s="2"/>
      <c r="J474" s="2"/>
    </row>
    <row r="475" spans="6:10" ht="15.75" customHeight="1">
      <c r="F475" s="112"/>
      <c r="I475" s="2"/>
      <c r="J475" s="2"/>
    </row>
    <row r="476" spans="6:10" ht="15.75" customHeight="1">
      <c r="F476" s="112"/>
      <c r="I476" s="2"/>
      <c r="J476" s="2"/>
    </row>
    <row r="477" spans="6:10" ht="15.75" customHeight="1">
      <c r="F477" s="112"/>
      <c r="I477" s="2"/>
      <c r="J477" s="2"/>
    </row>
    <row r="478" spans="6:10" ht="15.75" customHeight="1">
      <c r="F478" s="112"/>
      <c r="I478" s="2"/>
      <c r="J478" s="2"/>
    </row>
    <row r="479" spans="6:10" ht="15.75" customHeight="1">
      <c r="F479" s="112"/>
      <c r="I479" s="2"/>
      <c r="J479" s="2"/>
    </row>
    <row r="480" spans="6:10" ht="15.75" customHeight="1">
      <c r="F480" s="112"/>
      <c r="I480" s="2"/>
      <c r="J480" s="2"/>
    </row>
    <row r="481" spans="6:10" ht="15.75" customHeight="1">
      <c r="F481" s="112"/>
      <c r="I481" s="2"/>
      <c r="J481" s="2"/>
    </row>
    <row r="482" spans="6:10" ht="15.75" customHeight="1">
      <c r="F482" s="112"/>
      <c r="I482" s="2"/>
      <c r="J482" s="2"/>
    </row>
    <row r="483" spans="6:10" ht="15.75" customHeight="1">
      <c r="F483" s="112"/>
      <c r="I483" s="2"/>
      <c r="J483" s="2"/>
    </row>
    <row r="484" spans="6:10" ht="15.75" customHeight="1">
      <c r="F484" s="112"/>
      <c r="I484" s="2"/>
      <c r="J484" s="2"/>
    </row>
    <row r="485" spans="6:10" ht="15.75" customHeight="1">
      <c r="F485" s="112"/>
      <c r="I485" s="2"/>
      <c r="J485" s="2"/>
    </row>
    <row r="486" spans="6:10" ht="15.75" customHeight="1">
      <c r="F486" s="112"/>
      <c r="I486" s="2"/>
      <c r="J486" s="2"/>
    </row>
    <row r="487" spans="6:10" ht="15.75" customHeight="1">
      <c r="F487" s="112"/>
      <c r="I487" s="2"/>
      <c r="J487" s="2"/>
    </row>
    <row r="488" spans="6:10" ht="15.75" customHeight="1">
      <c r="F488" s="112"/>
      <c r="I488" s="2"/>
      <c r="J488" s="2"/>
    </row>
    <row r="489" spans="6:10" ht="15.75" customHeight="1">
      <c r="F489" s="112"/>
      <c r="I489" s="2"/>
      <c r="J489" s="2"/>
    </row>
    <row r="490" spans="6:10" ht="15.75" customHeight="1">
      <c r="F490" s="112"/>
      <c r="I490" s="2"/>
      <c r="J490" s="2"/>
    </row>
    <row r="491" spans="6:10" ht="15.75" customHeight="1">
      <c r="F491" s="112"/>
      <c r="I491" s="2"/>
      <c r="J491" s="2"/>
    </row>
    <row r="492" spans="6:10" ht="15.75" customHeight="1">
      <c r="F492" s="112"/>
      <c r="I492" s="2"/>
      <c r="J492" s="2"/>
    </row>
    <row r="493" spans="6:10" ht="15.75" customHeight="1">
      <c r="F493" s="112"/>
      <c r="I493" s="2"/>
      <c r="J493" s="2"/>
    </row>
    <row r="494" spans="6:10" ht="15.75" customHeight="1">
      <c r="F494" s="112"/>
      <c r="I494" s="2"/>
      <c r="J494" s="2"/>
    </row>
    <row r="495" spans="6:10" ht="15.75" customHeight="1">
      <c r="F495" s="112"/>
      <c r="I495" s="2"/>
      <c r="J495" s="2"/>
    </row>
    <row r="496" spans="6:10" ht="15.75" customHeight="1">
      <c r="F496" s="112"/>
      <c r="I496" s="2"/>
      <c r="J496" s="2"/>
    </row>
    <row r="497" spans="6:10" ht="15.75" customHeight="1">
      <c r="F497" s="112"/>
      <c r="I497" s="2"/>
      <c r="J497" s="2"/>
    </row>
    <row r="498" spans="6:10" ht="15.75" customHeight="1">
      <c r="F498" s="112"/>
      <c r="I498" s="2"/>
      <c r="J498" s="2"/>
    </row>
    <row r="499" spans="6:10" ht="15.75" customHeight="1">
      <c r="F499" s="112"/>
      <c r="I499" s="2"/>
      <c r="J499" s="2"/>
    </row>
    <row r="500" spans="6:10" ht="15.75" customHeight="1">
      <c r="F500" s="112"/>
      <c r="I500" s="2"/>
      <c r="J500" s="2"/>
    </row>
    <row r="501" spans="6:10" ht="15.75" customHeight="1">
      <c r="F501" s="112"/>
      <c r="I501" s="2"/>
      <c r="J501" s="2"/>
    </row>
    <row r="502" spans="6:10" ht="15.75" customHeight="1">
      <c r="F502" s="112"/>
      <c r="I502" s="2"/>
      <c r="J502" s="2"/>
    </row>
    <row r="503" spans="6:10" ht="15.75" customHeight="1">
      <c r="F503" s="112"/>
      <c r="I503" s="2"/>
      <c r="J503" s="2"/>
    </row>
    <row r="504" spans="6:10" ht="15.75" customHeight="1">
      <c r="F504" s="112"/>
      <c r="I504" s="2"/>
      <c r="J504" s="2"/>
    </row>
    <row r="505" spans="6:10" ht="15.75" customHeight="1">
      <c r="F505" s="112"/>
      <c r="I505" s="2"/>
      <c r="J505" s="2"/>
    </row>
    <row r="506" spans="6:10" ht="15.75" customHeight="1">
      <c r="F506" s="112"/>
      <c r="I506" s="2"/>
      <c r="J506" s="2"/>
    </row>
    <row r="507" spans="6:10" ht="15.75" customHeight="1">
      <c r="F507" s="112"/>
      <c r="I507" s="2"/>
      <c r="J507" s="2"/>
    </row>
    <row r="508" spans="6:10" ht="15.75" customHeight="1">
      <c r="F508" s="112"/>
      <c r="I508" s="2"/>
      <c r="J508" s="2"/>
    </row>
    <row r="509" spans="6:10" ht="15.75" customHeight="1">
      <c r="F509" s="112"/>
      <c r="I509" s="2"/>
      <c r="J509" s="2"/>
    </row>
    <row r="510" spans="6:10" ht="15.75" customHeight="1">
      <c r="F510" s="112"/>
      <c r="I510" s="2"/>
      <c r="J510" s="2"/>
    </row>
    <row r="511" spans="6:10" ht="15.75" customHeight="1">
      <c r="F511" s="112"/>
      <c r="I511" s="2"/>
      <c r="J511" s="2"/>
    </row>
    <row r="512" spans="6:10" ht="15.75" customHeight="1">
      <c r="F512" s="112"/>
      <c r="I512" s="2"/>
      <c r="J512" s="2"/>
    </row>
    <row r="513" spans="6:10" ht="15.75" customHeight="1">
      <c r="F513" s="112"/>
      <c r="I513" s="2"/>
      <c r="J513" s="2"/>
    </row>
    <row r="514" spans="6:10" ht="15.75" customHeight="1">
      <c r="F514" s="112"/>
      <c r="I514" s="2"/>
      <c r="J514" s="2"/>
    </row>
    <row r="515" spans="6:10" ht="15.75" customHeight="1">
      <c r="F515" s="112"/>
      <c r="I515" s="2"/>
      <c r="J515" s="2"/>
    </row>
    <row r="516" spans="6:10" ht="15.75" customHeight="1">
      <c r="F516" s="112"/>
      <c r="I516" s="2"/>
      <c r="J516" s="2"/>
    </row>
    <row r="517" spans="6:10" ht="15.75" customHeight="1">
      <c r="F517" s="112"/>
      <c r="I517" s="2"/>
      <c r="J517" s="2"/>
    </row>
    <row r="518" spans="6:10" ht="15.75" customHeight="1">
      <c r="F518" s="112"/>
      <c r="I518" s="2"/>
      <c r="J518" s="2"/>
    </row>
    <row r="519" spans="6:10" ht="15.75" customHeight="1">
      <c r="F519" s="112"/>
      <c r="I519" s="2"/>
      <c r="J519" s="2"/>
    </row>
    <row r="520" spans="6:10" ht="15.75" customHeight="1">
      <c r="F520" s="112"/>
      <c r="I520" s="2"/>
      <c r="J520" s="2"/>
    </row>
    <row r="521" spans="6:10" ht="15.75" customHeight="1">
      <c r="F521" s="112"/>
      <c r="I521" s="2"/>
      <c r="J521" s="2"/>
    </row>
    <row r="522" spans="6:10" ht="15.75" customHeight="1">
      <c r="F522" s="112"/>
      <c r="I522" s="2"/>
      <c r="J522" s="2"/>
    </row>
    <row r="523" spans="6:10" ht="15.75" customHeight="1">
      <c r="F523" s="112"/>
      <c r="I523" s="2"/>
      <c r="J523" s="2"/>
    </row>
    <row r="524" spans="6:10" ht="15.75" customHeight="1">
      <c r="F524" s="112"/>
      <c r="I524" s="2"/>
      <c r="J524" s="2"/>
    </row>
    <row r="525" spans="6:10" ht="15.75" customHeight="1">
      <c r="F525" s="112"/>
      <c r="I525" s="2"/>
      <c r="J525" s="2"/>
    </row>
    <row r="526" spans="6:10" ht="15.75" customHeight="1">
      <c r="F526" s="112"/>
      <c r="I526" s="2"/>
      <c r="J526" s="2"/>
    </row>
    <row r="527" spans="6:10" ht="15.75" customHeight="1">
      <c r="F527" s="112"/>
      <c r="I527" s="2"/>
      <c r="J527" s="2"/>
    </row>
    <row r="528" spans="6:10" ht="15.75" customHeight="1">
      <c r="F528" s="112"/>
      <c r="I528" s="2"/>
      <c r="J528" s="2"/>
    </row>
    <row r="529" spans="6:10" ht="15.75" customHeight="1">
      <c r="F529" s="112"/>
      <c r="I529" s="2"/>
      <c r="J529" s="2"/>
    </row>
    <row r="530" spans="6:10" ht="15.75" customHeight="1">
      <c r="F530" s="112"/>
      <c r="I530" s="2"/>
      <c r="J530" s="2"/>
    </row>
    <row r="531" spans="6:10" ht="15.75" customHeight="1">
      <c r="F531" s="112"/>
      <c r="I531" s="2"/>
      <c r="J531" s="2"/>
    </row>
    <row r="532" spans="6:10" ht="15.75" customHeight="1">
      <c r="F532" s="112"/>
      <c r="I532" s="2"/>
      <c r="J532" s="2"/>
    </row>
    <row r="533" spans="6:10" ht="15.75" customHeight="1">
      <c r="F533" s="112"/>
      <c r="I533" s="2"/>
      <c r="J533" s="2"/>
    </row>
    <row r="534" spans="6:10" ht="15.75" customHeight="1">
      <c r="F534" s="112"/>
      <c r="I534" s="2"/>
      <c r="J534" s="2"/>
    </row>
    <row r="535" spans="6:10" ht="15.75" customHeight="1">
      <c r="F535" s="112"/>
      <c r="I535" s="2"/>
      <c r="J535" s="2"/>
    </row>
    <row r="536" spans="6:10" ht="15.75" customHeight="1">
      <c r="F536" s="112"/>
      <c r="I536" s="2"/>
      <c r="J536" s="2"/>
    </row>
    <row r="537" spans="6:10" ht="15.75" customHeight="1">
      <c r="F537" s="112"/>
      <c r="I537" s="2"/>
      <c r="J537" s="2"/>
    </row>
    <row r="538" spans="6:10" ht="15.75" customHeight="1">
      <c r="F538" s="112"/>
      <c r="I538" s="2"/>
      <c r="J538" s="2"/>
    </row>
    <row r="539" spans="6:10" ht="15.75" customHeight="1">
      <c r="F539" s="112"/>
      <c r="I539" s="2"/>
      <c r="J539" s="2"/>
    </row>
    <row r="540" spans="6:10" ht="15.75" customHeight="1">
      <c r="F540" s="112"/>
      <c r="I540" s="2"/>
      <c r="J540" s="2"/>
    </row>
    <row r="541" spans="6:10" ht="15.75" customHeight="1">
      <c r="F541" s="112"/>
      <c r="I541" s="2"/>
      <c r="J541" s="2"/>
    </row>
    <row r="542" spans="6:10" ht="15.75" customHeight="1">
      <c r="F542" s="112"/>
      <c r="I542" s="2"/>
      <c r="J542" s="2"/>
    </row>
    <row r="543" spans="6:10" ht="15.75" customHeight="1">
      <c r="F543" s="112"/>
      <c r="I543" s="2"/>
      <c r="J543" s="2"/>
    </row>
    <row r="544" spans="6:10" ht="15.75" customHeight="1">
      <c r="F544" s="112"/>
      <c r="I544" s="2"/>
      <c r="J544" s="2"/>
    </row>
    <row r="545" spans="6:10" ht="15.75" customHeight="1">
      <c r="F545" s="112"/>
      <c r="I545" s="2"/>
      <c r="J545" s="2"/>
    </row>
    <row r="546" spans="6:10" ht="15.75" customHeight="1">
      <c r="F546" s="112"/>
      <c r="I546" s="2"/>
      <c r="J546" s="2"/>
    </row>
    <row r="547" spans="6:10" ht="15.75" customHeight="1">
      <c r="F547" s="112"/>
      <c r="I547" s="2"/>
      <c r="J547" s="2"/>
    </row>
    <row r="548" spans="6:10" ht="15.75" customHeight="1">
      <c r="F548" s="112"/>
      <c r="I548" s="2"/>
      <c r="J548" s="2"/>
    </row>
    <row r="549" spans="6:10" ht="15.75" customHeight="1">
      <c r="F549" s="112"/>
      <c r="I549" s="2"/>
      <c r="J549" s="2"/>
    </row>
    <row r="550" spans="6:10" ht="15.75" customHeight="1">
      <c r="F550" s="112"/>
      <c r="I550" s="2"/>
      <c r="J550" s="2"/>
    </row>
    <row r="551" spans="6:10" ht="15.75" customHeight="1">
      <c r="F551" s="112"/>
      <c r="I551" s="2"/>
      <c r="J551" s="2"/>
    </row>
    <row r="552" spans="6:10" ht="15.75" customHeight="1">
      <c r="F552" s="112"/>
      <c r="I552" s="2"/>
      <c r="J552" s="2"/>
    </row>
    <row r="553" spans="6:10" ht="15.75" customHeight="1">
      <c r="F553" s="112"/>
      <c r="I553" s="2"/>
      <c r="J553" s="2"/>
    </row>
    <row r="554" spans="6:10" ht="15.75" customHeight="1">
      <c r="F554" s="112"/>
      <c r="I554" s="2"/>
      <c r="J554" s="2"/>
    </row>
    <row r="555" spans="6:10" ht="15.75" customHeight="1">
      <c r="F555" s="112"/>
      <c r="I555" s="2"/>
      <c r="J555" s="2"/>
    </row>
    <row r="556" spans="6:10" ht="15.75" customHeight="1">
      <c r="F556" s="112"/>
      <c r="I556" s="2"/>
      <c r="J556" s="2"/>
    </row>
    <row r="557" spans="6:10" ht="15.75" customHeight="1">
      <c r="F557" s="112"/>
      <c r="I557" s="2"/>
      <c r="J557" s="2"/>
    </row>
    <row r="558" spans="6:10" ht="15.75" customHeight="1">
      <c r="F558" s="112"/>
      <c r="I558" s="2"/>
      <c r="J558" s="2"/>
    </row>
    <row r="559" spans="6:10" ht="15.75" customHeight="1">
      <c r="F559" s="112"/>
      <c r="I559" s="2"/>
      <c r="J559" s="2"/>
    </row>
    <row r="560" spans="6:10" ht="15.75" customHeight="1">
      <c r="F560" s="112"/>
      <c r="I560" s="2"/>
      <c r="J560" s="2"/>
    </row>
    <row r="561" spans="6:10" ht="15.75" customHeight="1">
      <c r="F561" s="112"/>
      <c r="I561" s="2"/>
      <c r="J561" s="2"/>
    </row>
    <row r="562" spans="6:10" ht="15.75" customHeight="1">
      <c r="F562" s="112"/>
      <c r="I562" s="2"/>
      <c r="J562" s="2"/>
    </row>
    <row r="563" spans="6:10" ht="15.75" customHeight="1">
      <c r="F563" s="112"/>
      <c r="I563" s="2"/>
      <c r="J563" s="2"/>
    </row>
    <row r="564" spans="6:10" ht="15.75" customHeight="1">
      <c r="F564" s="112"/>
      <c r="I564" s="2"/>
      <c r="J564" s="2"/>
    </row>
    <row r="565" spans="6:10" ht="15.75" customHeight="1">
      <c r="F565" s="112"/>
      <c r="I565" s="2"/>
      <c r="J565" s="2"/>
    </row>
    <row r="566" spans="6:10" ht="15.75" customHeight="1">
      <c r="F566" s="112"/>
      <c r="I566" s="2"/>
      <c r="J566" s="2"/>
    </row>
    <row r="567" spans="6:10" ht="15.75" customHeight="1">
      <c r="F567" s="112"/>
      <c r="I567" s="2"/>
      <c r="J567" s="2"/>
    </row>
    <row r="568" spans="6:10" ht="15.75" customHeight="1">
      <c r="F568" s="112"/>
      <c r="I568" s="2"/>
      <c r="J568" s="2"/>
    </row>
    <row r="569" spans="6:10" ht="15.75" customHeight="1">
      <c r="F569" s="112"/>
      <c r="I569" s="2"/>
      <c r="J569" s="2"/>
    </row>
    <row r="570" spans="6:10" ht="15.75" customHeight="1">
      <c r="F570" s="112"/>
      <c r="I570" s="2"/>
      <c r="J570" s="2"/>
    </row>
    <row r="571" spans="6:10" ht="15.75" customHeight="1">
      <c r="F571" s="112"/>
      <c r="I571" s="2"/>
      <c r="J571" s="2"/>
    </row>
    <row r="572" spans="6:10" ht="15.75" customHeight="1">
      <c r="F572" s="112"/>
      <c r="I572" s="2"/>
      <c r="J572" s="2"/>
    </row>
    <row r="573" spans="6:10" ht="15.75" customHeight="1">
      <c r="F573" s="112"/>
      <c r="I573" s="2"/>
      <c r="J573" s="2"/>
    </row>
    <row r="574" spans="6:10" ht="15.75" customHeight="1">
      <c r="F574" s="112"/>
      <c r="I574" s="2"/>
      <c r="J574" s="2"/>
    </row>
    <row r="575" spans="6:10" ht="15.75" customHeight="1">
      <c r="F575" s="112"/>
      <c r="I575" s="2"/>
      <c r="J575" s="2"/>
    </row>
    <row r="576" spans="6:10" ht="15.75" customHeight="1">
      <c r="F576" s="112"/>
      <c r="I576" s="2"/>
      <c r="J576" s="2"/>
    </row>
    <row r="577" spans="6:10" ht="15.75" customHeight="1">
      <c r="F577" s="112"/>
      <c r="I577" s="2"/>
      <c r="J577" s="2"/>
    </row>
    <row r="578" spans="6:10" ht="15.75" customHeight="1">
      <c r="F578" s="112"/>
      <c r="I578" s="2"/>
      <c r="J578" s="2"/>
    </row>
    <row r="579" spans="6:10" ht="15.75" customHeight="1">
      <c r="F579" s="112"/>
      <c r="I579" s="2"/>
      <c r="J579" s="2"/>
    </row>
    <row r="580" spans="6:10" ht="15.75" customHeight="1">
      <c r="F580" s="112"/>
      <c r="I580" s="2"/>
      <c r="J580" s="2"/>
    </row>
    <row r="581" spans="6:10" ht="15.75" customHeight="1">
      <c r="F581" s="112"/>
      <c r="I581" s="2"/>
      <c r="J581" s="2"/>
    </row>
    <row r="582" spans="6:10" ht="15.75" customHeight="1">
      <c r="F582" s="112"/>
      <c r="I582" s="2"/>
      <c r="J582" s="2"/>
    </row>
    <row r="583" spans="6:10" ht="15.75" customHeight="1">
      <c r="F583" s="112"/>
      <c r="I583" s="2"/>
      <c r="J583" s="2"/>
    </row>
    <row r="584" spans="6:10" ht="15.75" customHeight="1">
      <c r="F584" s="112"/>
      <c r="I584" s="2"/>
      <c r="J584" s="2"/>
    </row>
    <row r="585" spans="6:10" ht="15.75" customHeight="1">
      <c r="F585" s="112"/>
      <c r="I585" s="2"/>
      <c r="J585" s="2"/>
    </row>
    <row r="586" spans="6:10" ht="15.75" customHeight="1">
      <c r="F586" s="112"/>
      <c r="I586" s="2"/>
      <c r="J586" s="2"/>
    </row>
    <row r="587" spans="6:10" ht="15.75" customHeight="1">
      <c r="F587" s="112"/>
      <c r="I587" s="2"/>
      <c r="J587" s="2"/>
    </row>
    <row r="588" spans="6:10" ht="15.75" customHeight="1">
      <c r="F588" s="112"/>
      <c r="I588" s="2"/>
      <c r="J588" s="2"/>
    </row>
    <row r="589" spans="6:10" ht="15.75" customHeight="1">
      <c r="F589" s="112"/>
      <c r="I589" s="2"/>
      <c r="J589" s="2"/>
    </row>
    <row r="590" spans="6:10" ht="15.75" customHeight="1">
      <c r="F590" s="112"/>
      <c r="I590" s="2"/>
      <c r="J590" s="2"/>
    </row>
    <row r="591" spans="6:10" ht="15.75" customHeight="1">
      <c r="F591" s="112"/>
      <c r="I591" s="2"/>
      <c r="J591" s="2"/>
    </row>
    <row r="592" spans="6:10" ht="15.75" customHeight="1">
      <c r="F592" s="112"/>
      <c r="I592" s="2"/>
      <c r="J592" s="2"/>
    </row>
    <row r="593" spans="6:10" ht="15.75" customHeight="1">
      <c r="F593" s="112"/>
      <c r="I593" s="2"/>
      <c r="J593" s="2"/>
    </row>
    <row r="594" spans="6:10" ht="15.75" customHeight="1">
      <c r="F594" s="112"/>
      <c r="I594" s="2"/>
      <c r="J594" s="2"/>
    </row>
    <row r="595" spans="6:10" ht="15.75" customHeight="1">
      <c r="F595" s="112"/>
      <c r="I595" s="2"/>
      <c r="J595" s="2"/>
    </row>
    <row r="596" spans="6:10" ht="15.75" customHeight="1">
      <c r="F596" s="112"/>
      <c r="I596" s="2"/>
      <c r="J596" s="2"/>
    </row>
    <row r="597" spans="6:10" ht="15.75" customHeight="1">
      <c r="F597" s="112"/>
      <c r="I597" s="2"/>
      <c r="J597" s="2"/>
    </row>
    <row r="598" spans="6:10" ht="15.75" customHeight="1">
      <c r="F598" s="112"/>
      <c r="I598" s="2"/>
      <c r="J598" s="2"/>
    </row>
    <row r="599" spans="6:10" ht="15.75" customHeight="1">
      <c r="F599" s="112"/>
      <c r="I599" s="2"/>
      <c r="J599" s="2"/>
    </row>
    <row r="600" spans="6:10" ht="15.75" customHeight="1">
      <c r="F600" s="112"/>
      <c r="I600" s="2"/>
      <c r="J600" s="2"/>
    </row>
    <row r="601" spans="6:10" ht="15.75" customHeight="1">
      <c r="F601" s="112"/>
      <c r="I601" s="2"/>
      <c r="J601" s="2"/>
    </row>
    <row r="602" spans="6:10" ht="15.75" customHeight="1">
      <c r="F602" s="112"/>
      <c r="I602" s="2"/>
      <c r="J602" s="2"/>
    </row>
    <row r="603" spans="6:10" ht="15.75" customHeight="1">
      <c r="F603" s="112"/>
      <c r="I603" s="2"/>
      <c r="J603" s="2"/>
    </row>
    <row r="604" spans="6:10" ht="15.75" customHeight="1">
      <c r="F604" s="112"/>
      <c r="I604" s="2"/>
      <c r="J604" s="2"/>
    </row>
    <row r="605" spans="6:10" ht="15.75" customHeight="1">
      <c r="F605" s="112"/>
      <c r="I605" s="2"/>
      <c r="J605" s="2"/>
    </row>
    <row r="606" spans="6:10" ht="15.75" customHeight="1">
      <c r="F606" s="112"/>
      <c r="I606" s="2"/>
      <c r="J606" s="2"/>
    </row>
    <row r="607" spans="6:10" ht="15.75" customHeight="1">
      <c r="F607" s="112"/>
      <c r="I607" s="2"/>
      <c r="J607" s="2"/>
    </row>
    <row r="608" spans="6:10" ht="15.75" customHeight="1">
      <c r="F608" s="112"/>
      <c r="I608" s="2"/>
      <c r="J608" s="2"/>
    </row>
    <row r="609" spans="6:10" ht="15.75" customHeight="1">
      <c r="F609" s="112"/>
      <c r="I609" s="2"/>
      <c r="J609" s="2"/>
    </row>
    <row r="610" spans="6:10" ht="15.75" customHeight="1">
      <c r="F610" s="112"/>
      <c r="I610" s="2"/>
      <c r="J610" s="2"/>
    </row>
    <row r="611" spans="6:10" ht="15.75" customHeight="1">
      <c r="F611" s="112"/>
      <c r="I611" s="2"/>
      <c r="J611" s="2"/>
    </row>
    <row r="612" spans="6:10" ht="15.75" customHeight="1">
      <c r="F612" s="112"/>
      <c r="I612" s="2"/>
      <c r="J612" s="2"/>
    </row>
    <row r="613" spans="6:10" ht="15.75" customHeight="1">
      <c r="F613" s="112"/>
      <c r="I613" s="2"/>
      <c r="J613" s="2"/>
    </row>
    <row r="614" spans="6:10" ht="15.75" customHeight="1">
      <c r="F614" s="112"/>
      <c r="I614" s="2"/>
      <c r="J614" s="2"/>
    </row>
    <row r="615" spans="6:10" ht="15.75" customHeight="1">
      <c r="F615" s="112"/>
      <c r="I615" s="2"/>
      <c r="J615" s="2"/>
    </row>
    <row r="616" spans="6:10" ht="15.75" customHeight="1">
      <c r="F616" s="112"/>
      <c r="I616" s="2"/>
      <c r="J616" s="2"/>
    </row>
    <row r="617" spans="6:10" ht="15.75" customHeight="1">
      <c r="F617" s="112"/>
      <c r="I617" s="2"/>
      <c r="J617" s="2"/>
    </row>
    <row r="618" spans="6:10" ht="15.75" customHeight="1">
      <c r="F618" s="112"/>
      <c r="I618" s="2"/>
      <c r="J618" s="2"/>
    </row>
    <row r="619" spans="6:10" ht="15.75" customHeight="1">
      <c r="F619" s="112"/>
      <c r="I619" s="2"/>
      <c r="J619" s="2"/>
    </row>
    <row r="620" spans="6:10" ht="15.75" customHeight="1">
      <c r="F620" s="112"/>
      <c r="I620" s="2"/>
      <c r="J620" s="2"/>
    </row>
    <row r="621" spans="6:10" ht="15.75" customHeight="1">
      <c r="F621" s="112"/>
      <c r="I621" s="2"/>
      <c r="J621" s="2"/>
    </row>
    <row r="622" spans="6:10" ht="15.75" customHeight="1">
      <c r="F622" s="112"/>
      <c r="I622" s="2"/>
      <c r="J622" s="2"/>
    </row>
    <row r="623" spans="6:10" ht="15.75" customHeight="1">
      <c r="F623" s="112"/>
      <c r="I623" s="2"/>
      <c r="J623" s="2"/>
    </row>
    <row r="624" spans="6:10" ht="15.75" customHeight="1">
      <c r="F624" s="112"/>
      <c r="I624" s="2"/>
      <c r="J624" s="2"/>
    </row>
    <row r="625" spans="6:10" ht="15.75" customHeight="1">
      <c r="F625" s="112"/>
      <c r="I625" s="2"/>
      <c r="J625" s="2"/>
    </row>
    <row r="626" spans="6:10" ht="15.75" customHeight="1">
      <c r="F626" s="112"/>
      <c r="I626" s="2"/>
      <c r="J626" s="2"/>
    </row>
    <row r="627" spans="6:10" ht="15.75" customHeight="1">
      <c r="F627" s="112"/>
      <c r="I627" s="2"/>
      <c r="J627" s="2"/>
    </row>
    <row r="628" spans="6:10" ht="15.75" customHeight="1">
      <c r="F628" s="112"/>
      <c r="I628" s="2"/>
      <c r="J628" s="2"/>
    </row>
    <row r="629" spans="6:10" ht="15.75" customHeight="1">
      <c r="F629" s="112"/>
      <c r="I629" s="2"/>
      <c r="J629" s="2"/>
    </row>
    <row r="630" spans="6:10" ht="15.75" customHeight="1">
      <c r="F630" s="112"/>
      <c r="I630" s="2"/>
      <c r="J630" s="2"/>
    </row>
    <row r="631" spans="6:10" ht="15.75" customHeight="1">
      <c r="F631" s="112"/>
      <c r="I631" s="2"/>
      <c r="J631" s="2"/>
    </row>
    <row r="632" spans="6:10" ht="15.75" customHeight="1">
      <c r="F632" s="112"/>
      <c r="I632" s="2"/>
      <c r="J632" s="2"/>
    </row>
    <row r="633" spans="6:10" ht="15.75" customHeight="1">
      <c r="F633" s="112"/>
      <c r="I633" s="2"/>
      <c r="J633" s="2"/>
    </row>
    <row r="634" spans="6:10" ht="15.75" customHeight="1">
      <c r="F634" s="112"/>
      <c r="I634" s="2"/>
      <c r="J634" s="2"/>
    </row>
    <row r="635" spans="6:10" ht="15.75" customHeight="1">
      <c r="F635" s="112"/>
      <c r="I635" s="2"/>
      <c r="J635" s="2"/>
    </row>
    <row r="636" spans="6:10" ht="15.75" customHeight="1">
      <c r="F636" s="112"/>
      <c r="I636" s="2"/>
      <c r="J636" s="2"/>
    </row>
    <row r="637" spans="6:10" ht="15.75" customHeight="1">
      <c r="F637" s="112"/>
      <c r="I637" s="2"/>
      <c r="J637" s="2"/>
    </row>
    <row r="638" spans="6:10" ht="15.75" customHeight="1">
      <c r="F638" s="112"/>
      <c r="I638" s="2"/>
      <c r="J638" s="2"/>
    </row>
    <row r="639" spans="6:10" ht="15.75" customHeight="1">
      <c r="F639" s="112"/>
      <c r="I639" s="2"/>
      <c r="J639" s="2"/>
    </row>
    <row r="640" spans="6:10" ht="15.75" customHeight="1">
      <c r="F640" s="112"/>
      <c r="I640" s="2"/>
      <c r="J640" s="2"/>
    </row>
    <row r="641" spans="6:10" ht="15.75" customHeight="1">
      <c r="F641" s="112"/>
      <c r="I641" s="2"/>
      <c r="J641" s="2"/>
    </row>
    <row r="642" spans="6:10" ht="15.75" customHeight="1">
      <c r="F642" s="112"/>
      <c r="I642" s="2"/>
      <c r="J642" s="2"/>
    </row>
    <row r="643" spans="6:10" ht="15.75" customHeight="1">
      <c r="F643" s="112"/>
      <c r="I643" s="2"/>
      <c r="J643" s="2"/>
    </row>
    <row r="644" spans="6:10" ht="15.75" customHeight="1">
      <c r="F644" s="112"/>
      <c r="I644" s="2"/>
      <c r="J644" s="2"/>
    </row>
    <row r="645" spans="6:10" ht="15.75" customHeight="1">
      <c r="F645" s="112"/>
      <c r="I645" s="2"/>
      <c r="J645" s="2"/>
    </row>
    <row r="646" spans="6:10" ht="15.75" customHeight="1">
      <c r="F646" s="112"/>
      <c r="I646" s="2"/>
      <c r="J646" s="2"/>
    </row>
    <row r="647" spans="6:10" ht="15.75" customHeight="1">
      <c r="F647" s="112"/>
      <c r="I647" s="2"/>
      <c r="J647" s="2"/>
    </row>
    <row r="648" spans="6:10" ht="15.75" customHeight="1">
      <c r="F648" s="112"/>
      <c r="I648" s="2"/>
      <c r="J648" s="2"/>
    </row>
    <row r="649" spans="6:10" ht="15.75" customHeight="1">
      <c r="F649" s="112"/>
      <c r="I649" s="2"/>
      <c r="J649" s="2"/>
    </row>
    <row r="650" spans="6:10" ht="15.75" customHeight="1">
      <c r="F650" s="112"/>
      <c r="I650" s="2"/>
      <c r="J650" s="2"/>
    </row>
    <row r="651" spans="6:10" ht="15.75" customHeight="1">
      <c r="F651" s="112"/>
      <c r="I651" s="2"/>
      <c r="J651" s="2"/>
    </row>
    <row r="652" spans="6:10" ht="15.75" customHeight="1">
      <c r="F652" s="112"/>
      <c r="I652" s="2"/>
      <c r="J652" s="2"/>
    </row>
    <row r="653" spans="6:10" ht="15.75" customHeight="1">
      <c r="F653" s="112"/>
      <c r="I653" s="2"/>
      <c r="J653" s="2"/>
    </row>
    <row r="654" spans="6:10" ht="15.75" customHeight="1">
      <c r="F654" s="112"/>
      <c r="I654" s="2"/>
      <c r="J654" s="2"/>
    </row>
    <row r="655" spans="6:10" ht="15.75" customHeight="1">
      <c r="F655" s="112"/>
      <c r="I655" s="2"/>
      <c r="J655" s="2"/>
    </row>
    <row r="656" spans="6:10" ht="15.75" customHeight="1">
      <c r="F656" s="112"/>
      <c r="I656" s="2"/>
      <c r="J656" s="2"/>
    </row>
    <row r="657" spans="6:10" ht="15.75" customHeight="1">
      <c r="F657" s="112"/>
      <c r="I657" s="2"/>
      <c r="J657" s="2"/>
    </row>
    <row r="658" spans="6:10" ht="15.75" customHeight="1">
      <c r="F658" s="112"/>
      <c r="I658" s="2"/>
      <c r="J658" s="2"/>
    </row>
    <row r="659" spans="6:10" ht="15.75" customHeight="1">
      <c r="F659" s="112"/>
      <c r="I659" s="2"/>
      <c r="J659" s="2"/>
    </row>
    <row r="660" spans="6:10" ht="15.75" customHeight="1">
      <c r="F660" s="112"/>
      <c r="I660" s="2"/>
      <c r="J660" s="2"/>
    </row>
    <row r="661" spans="6:10" ht="15.75" customHeight="1">
      <c r="F661" s="112"/>
      <c r="I661" s="2"/>
      <c r="J661" s="2"/>
    </row>
    <row r="662" spans="6:10" ht="15.75" customHeight="1">
      <c r="F662" s="112"/>
      <c r="I662" s="2"/>
      <c r="J662" s="2"/>
    </row>
    <row r="663" spans="6:10" ht="15.75" customHeight="1">
      <c r="F663" s="112"/>
      <c r="I663" s="2"/>
      <c r="J663" s="2"/>
    </row>
    <row r="664" spans="6:10" ht="15.75" customHeight="1">
      <c r="F664" s="112"/>
      <c r="I664" s="2"/>
      <c r="J664" s="2"/>
    </row>
    <row r="665" spans="6:10" ht="15.75" customHeight="1">
      <c r="F665" s="112"/>
      <c r="I665" s="2"/>
      <c r="J665" s="2"/>
    </row>
    <row r="666" spans="6:10" ht="15.75" customHeight="1">
      <c r="F666" s="112"/>
      <c r="I666" s="2"/>
      <c r="J666" s="2"/>
    </row>
    <row r="667" spans="6:10" ht="15.75" customHeight="1">
      <c r="F667" s="112"/>
      <c r="I667" s="2"/>
      <c r="J667" s="2"/>
    </row>
    <row r="668" spans="6:10" ht="15.75" customHeight="1">
      <c r="F668" s="112"/>
      <c r="I668" s="2"/>
      <c r="J668" s="2"/>
    </row>
    <row r="669" spans="6:10" ht="15.75" customHeight="1">
      <c r="F669" s="112"/>
      <c r="I669" s="2"/>
      <c r="J669" s="2"/>
    </row>
    <row r="670" spans="6:10" ht="15.75" customHeight="1">
      <c r="F670" s="112"/>
      <c r="I670" s="2"/>
      <c r="J670" s="2"/>
    </row>
    <row r="671" spans="6:10" ht="15.75" customHeight="1">
      <c r="F671" s="112"/>
      <c r="I671" s="2"/>
      <c r="J671" s="2"/>
    </row>
    <row r="672" spans="6:10" ht="15.75" customHeight="1">
      <c r="F672" s="112"/>
      <c r="I672" s="2"/>
      <c r="J672" s="2"/>
    </row>
    <row r="673" spans="6:10" ht="15.75" customHeight="1">
      <c r="F673" s="112"/>
      <c r="I673" s="2"/>
      <c r="J673" s="2"/>
    </row>
    <row r="674" spans="6:10" ht="15.75" customHeight="1">
      <c r="F674" s="112"/>
      <c r="I674" s="2"/>
      <c r="J674" s="2"/>
    </row>
    <row r="675" spans="6:10" ht="15.75" customHeight="1">
      <c r="F675" s="112"/>
      <c r="I675" s="2"/>
      <c r="J675" s="2"/>
    </row>
    <row r="676" spans="6:10" ht="15.75" customHeight="1">
      <c r="F676" s="112"/>
      <c r="I676" s="2"/>
      <c r="J676" s="2"/>
    </row>
    <row r="677" spans="6:10" ht="15.75" customHeight="1">
      <c r="F677" s="112"/>
      <c r="I677" s="2"/>
      <c r="J677" s="2"/>
    </row>
    <row r="678" spans="6:10" ht="15.75" customHeight="1">
      <c r="F678" s="112"/>
      <c r="I678" s="2"/>
      <c r="J678" s="2"/>
    </row>
    <row r="679" spans="6:10" ht="15.75" customHeight="1">
      <c r="F679" s="112"/>
      <c r="I679" s="2"/>
      <c r="J679" s="2"/>
    </row>
    <row r="680" spans="6:10" ht="15.75" customHeight="1">
      <c r="F680" s="112"/>
      <c r="I680" s="2"/>
      <c r="J680" s="2"/>
    </row>
    <row r="681" spans="6:10" ht="15.75" customHeight="1">
      <c r="F681" s="112"/>
      <c r="I681" s="2"/>
      <c r="J681" s="2"/>
    </row>
    <row r="682" spans="6:10" ht="15.75" customHeight="1">
      <c r="F682" s="112"/>
      <c r="I682" s="2"/>
      <c r="J682" s="2"/>
    </row>
    <row r="683" spans="6:10" ht="15.75" customHeight="1">
      <c r="F683" s="112"/>
      <c r="I683" s="2"/>
      <c r="J683" s="2"/>
    </row>
    <row r="684" spans="6:10" ht="15.75" customHeight="1">
      <c r="F684" s="112"/>
      <c r="I684" s="2"/>
      <c r="J684" s="2"/>
    </row>
    <row r="685" spans="6:10" ht="15.75" customHeight="1">
      <c r="F685" s="112"/>
      <c r="I685" s="2"/>
      <c r="J685" s="2"/>
    </row>
    <row r="686" spans="6:10" ht="15.75" customHeight="1">
      <c r="F686" s="112"/>
      <c r="I686" s="2"/>
      <c r="J686" s="2"/>
    </row>
    <row r="687" spans="6:10" ht="15.75" customHeight="1">
      <c r="F687" s="112"/>
      <c r="I687" s="2"/>
      <c r="J687" s="2"/>
    </row>
    <row r="688" spans="6:10" ht="15.75" customHeight="1">
      <c r="F688" s="112"/>
      <c r="I688" s="2"/>
      <c r="J688" s="2"/>
    </row>
    <row r="689" spans="6:10" ht="15.75" customHeight="1">
      <c r="F689" s="112"/>
      <c r="I689" s="2"/>
      <c r="J689" s="2"/>
    </row>
    <row r="690" spans="6:10" ht="15.75" customHeight="1">
      <c r="F690" s="112"/>
      <c r="I690" s="2"/>
      <c r="J690" s="2"/>
    </row>
    <row r="691" spans="6:10" ht="15.75" customHeight="1">
      <c r="F691" s="112"/>
      <c r="I691" s="2"/>
      <c r="J691" s="2"/>
    </row>
    <row r="692" spans="6:10" ht="15.75" customHeight="1">
      <c r="F692" s="112"/>
      <c r="I692" s="2"/>
      <c r="J692" s="2"/>
    </row>
    <row r="693" spans="6:10" ht="15.75" customHeight="1">
      <c r="F693" s="112"/>
      <c r="I693" s="2"/>
      <c r="J693" s="2"/>
    </row>
    <row r="694" spans="6:10" ht="15.75" customHeight="1">
      <c r="F694" s="112"/>
      <c r="I694" s="2"/>
      <c r="J694" s="2"/>
    </row>
    <row r="695" spans="6:10" ht="15.75" customHeight="1">
      <c r="F695" s="112"/>
      <c r="I695" s="2"/>
      <c r="J695" s="2"/>
    </row>
    <row r="696" spans="6:10" ht="15.75" customHeight="1">
      <c r="F696" s="112"/>
      <c r="I696" s="2"/>
      <c r="J696" s="2"/>
    </row>
    <row r="697" spans="6:10" ht="15.75" customHeight="1">
      <c r="F697" s="112"/>
      <c r="I697" s="2"/>
      <c r="J697" s="2"/>
    </row>
    <row r="698" spans="6:10" ht="15.75" customHeight="1">
      <c r="F698" s="112"/>
      <c r="I698" s="2"/>
      <c r="J698" s="2"/>
    </row>
    <row r="699" spans="6:10" ht="15.75" customHeight="1">
      <c r="F699" s="112"/>
      <c r="I699" s="2"/>
      <c r="J699" s="2"/>
    </row>
    <row r="700" spans="6:10" ht="15.75" customHeight="1">
      <c r="F700" s="112"/>
      <c r="I700" s="2"/>
      <c r="J700" s="2"/>
    </row>
    <row r="701" spans="6:10" ht="15.75" customHeight="1">
      <c r="F701" s="112"/>
      <c r="I701" s="2"/>
      <c r="J701" s="2"/>
    </row>
    <row r="702" spans="6:10" ht="15.75" customHeight="1">
      <c r="F702" s="112"/>
      <c r="I702" s="2"/>
      <c r="J702" s="2"/>
    </row>
    <row r="703" spans="6:10" ht="15.75" customHeight="1">
      <c r="F703" s="112"/>
      <c r="I703" s="2"/>
      <c r="J703" s="2"/>
    </row>
    <row r="704" spans="6:10" ht="15.75" customHeight="1">
      <c r="F704" s="112"/>
      <c r="I704" s="2"/>
      <c r="J704" s="2"/>
    </row>
    <row r="705" spans="6:10" ht="15.75" customHeight="1">
      <c r="F705" s="112"/>
      <c r="I705" s="2"/>
      <c r="J705" s="2"/>
    </row>
    <row r="706" spans="6:10" ht="15.75" customHeight="1">
      <c r="F706" s="112"/>
      <c r="I706" s="2"/>
      <c r="J706" s="2"/>
    </row>
    <row r="707" spans="6:10" ht="15.75" customHeight="1">
      <c r="F707" s="112"/>
      <c r="I707" s="2"/>
      <c r="J707" s="2"/>
    </row>
    <row r="708" spans="6:10" ht="15.75" customHeight="1">
      <c r="F708" s="112"/>
      <c r="I708" s="2"/>
      <c r="J708" s="2"/>
    </row>
    <row r="709" spans="6:10" ht="15.75" customHeight="1">
      <c r="F709" s="112"/>
      <c r="I709" s="2"/>
      <c r="J709" s="2"/>
    </row>
    <row r="710" spans="6:10" ht="15.75" customHeight="1">
      <c r="F710" s="112"/>
      <c r="I710" s="2"/>
      <c r="J710" s="2"/>
    </row>
    <row r="711" spans="6:10" ht="15.75" customHeight="1">
      <c r="F711" s="112"/>
      <c r="I711" s="2"/>
      <c r="J711" s="2"/>
    </row>
    <row r="712" spans="6:10" ht="15.75" customHeight="1">
      <c r="F712" s="112"/>
      <c r="I712" s="2"/>
      <c r="J712" s="2"/>
    </row>
    <row r="713" spans="6:10" ht="15.75" customHeight="1">
      <c r="F713" s="112"/>
      <c r="I713" s="2"/>
      <c r="J713" s="2"/>
    </row>
    <row r="714" spans="6:10" ht="15.75" customHeight="1">
      <c r="F714" s="112"/>
      <c r="I714" s="2"/>
      <c r="J714" s="2"/>
    </row>
    <row r="715" spans="6:10" ht="15.75" customHeight="1">
      <c r="F715" s="112"/>
      <c r="I715" s="2"/>
      <c r="J715" s="2"/>
    </row>
    <row r="716" spans="6:10" ht="15.75" customHeight="1">
      <c r="F716" s="112"/>
      <c r="I716" s="2"/>
      <c r="J716" s="2"/>
    </row>
    <row r="717" spans="6:10" ht="15.75" customHeight="1">
      <c r="F717" s="112"/>
      <c r="I717" s="2"/>
      <c r="J717" s="2"/>
    </row>
    <row r="718" spans="6:10" ht="15.75" customHeight="1">
      <c r="F718" s="112"/>
      <c r="I718" s="2"/>
      <c r="J718" s="2"/>
    </row>
    <row r="719" spans="6:10" ht="15.75" customHeight="1">
      <c r="F719" s="112"/>
      <c r="I719" s="2"/>
      <c r="J719" s="2"/>
    </row>
    <row r="720" spans="6:10" ht="15.75" customHeight="1">
      <c r="F720" s="112"/>
      <c r="I720" s="2"/>
      <c r="J720" s="2"/>
    </row>
    <row r="721" spans="6:10" ht="15.75" customHeight="1">
      <c r="F721" s="112"/>
      <c r="I721" s="2"/>
      <c r="J721" s="2"/>
    </row>
    <row r="722" spans="6:10" ht="15.75" customHeight="1">
      <c r="F722" s="112"/>
      <c r="I722" s="2"/>
      <c r="J722" s="2"/>
    </row>
    <row r="723" spans="6:10" ht="15.75" customHeight="1">
      <c r="F723" s="112"/>
      <c r="I723" s="2"/>
      <c r="J723" s="2"/>
    </row>
    <row r="724" spans="6:10" ht="15.75" customHeight="1">
      <c r="F724" s="112"/>
      <c r="I724" s="2"/>
      <c r="J724" s="2"/>
    </row>
    <row r="725" spans="6:10" ht="15.75" customHeight="1">
      <c r="F725" s="112"/>
      <c r="I725" s="2"/>
      <c r="J725" s="2"/>
    </row>
    <row r="726" spans="6:10" ht="15.75" customHeight="1">
      <c r="F726" s="112"/>
      <c r="I726" s="2"/>
      <c r="J726" s="2"/>
    </row>
    <row r="727" spans="6:10" ht="15.75" customHeight="1">
      <c r="F727" s="112"/>
      <c r="I727" s="2"/>
      <c r="J727" s="2"/>
    </row>
    <row r="728" spans="6:10" ht="15.75" customHeight="1">
      <c r="F728" s="112"/>
      <c r="I728" s="2"/>
      <c r="J728" s="2"/>
    </row>
    <row r="729" spans="6:10" ht="15.75" customHeight="1">
      <c r="F729" s="112"/>
      <c r="I729" s="2"/>
      <c r="J729" s="2"/>
    </row>
    <row r="730" spans="6:10" ht="15.75" customHeight="1">
      <c r="F730" s="112"/>
      <c r="I730" s="2"/>
      <c r="J730" s="2"/>
    </row>
    <row r="731" spans="6:10" ht="15.75" customHeight="1">
      <c r="F731" s="112"/>
      <c r="I731" s="2"/>
      <c r="J731" s="2"/>
    </row>
    <row r="732" spans="6:10" ht="15.75" customHeight="1">
      <c r="F732" s="112"/>
      <c r="I732" s="2"/>
      <c r="J732" s="2"/>
    </row>
    <row r="733" spans="6:10" ht="15.75" customHeight="1">
      <c r="F733" s="112"/>
      <c r="I733" s="2"/>
      <c r="J733" s="2"/>
    </row>
    <row r="734" spans="6:10" ht="15.75" customHeight="1">
      <c r="F734" s="112"/>
      <c r="I734" s="2"/>
      <c r="J734" s="2"/>
    </row>
    <row r="735" spans="6:10" ht="15.75" customHeight="1">
      <c r="F735" s="112"/>
      <c r="I735" s="2"/>
      <c r="J735" s="2"/>
    </row>
    <row r="736" spans="6:10" ht="15.75" customHeight="1">
      <c r="F736" s="112"/>
      <c r="I736" s="2"/>
      <c r="J736" s="2"/>
    </row>
    <row r="737" spans="6:10" ht="15.75" customHeight="1">
      <c r="F737" s="112"/>
      <c r="I737" s="2"/>
      <c r="J737" s="2"/>
    </row>
    <row r="738" spans="6:10" ht="15.75" customHeight="1">
      <c r="F738" s="112"/>
      <c r="I738" s="2"/>
      <c r="J738" s="2"/>
    </row>
    <row r="739" spans="6:10" ht="15.75" customHeight="1">
      <c r="F739" s="112"/>
      <c r="I739" s="2"/>
      <c r="J739" s="2"/>
    </row>
    <row r="740" spans="6:10" ht="15.75" customHeight="1">
      <c r="F740" s="112"/>
      <c r="I740" s="2"/>
      <c r="J740" s="2"/>
    </row>
    <row r="741" spans="6:10" ht="15.75" customHeight="1">
      <c r="F741" s="112"/>
      <c r="I741" s="2"/>
      <c r="J741" s="2"/>
    </row>
    <row r="742" spans="6:10" ht="15.75" customHeight="1">
      <c r="F742" s="112"/>
      <c r="I742" s="2"/>
      <c r="J742" s="2"/>
    </row>
    <row r="743" spans="6:10" ht="15.75" customHeight="1">
      <c r="F743" s="112"/>
      <c r="I743" s="2"/>
      <c r="J743" s="2"/>
    </row>
    <row r="744" spans="6:10" ht="15.75" customHeight="1">
      <c r="F744" s="112"/>
      <c r="I744" s="2"/>
      <c r="J744" s="2"/>
    </row>
    <row r="745" spans="6:10" ht="15.75" customHeight="1">
      <c r="F745" s="112"/>
      <c r="I745" s="2"/>
      <c r="J745" s="2"/>
    </row>
    <row r="746" spans="6:10" ht="15.75" customHeight="1">
      <c r="F746" s="112"/>
      <c r="I746" s="2"/>
      <c r="J746" s="2"/>
    </row>
    <row r="747" spans="6:10" ht="15.75" customHeight="1">
      <c r="F747" s="112"/>
      <c r="I747" s="2"/>
      <c r="J747" s="2"/>
    </row>
    <row r="748" spans="6:10" ht="15.75" customHeight="1">
      <c r="F748" s="112"/>
      <c r="I748" s="2"/>
      <c r="J748" s="2"/>
    </row>
    <row r="749" spans="6:10" ht="15.75" customHeight="1">
      <c r="F749" s="112"/>
      <c r="I749" s="2"/>
      <c r="J749" s="2"/>
    </row>
    <row r="750" spans="6:10" ht="15.75" customHeight="1">
      <c r="F750" s="112"/>
      <c r="I750" s="2"/>
      <c r="J750" s="2"/>
    </row>
    <row r="751" spans="6:10" ht="15.75" customHeight="1">
      <c r="F751" s="112"/>
      <c r="I751" s="2"/>
      <c r="J751" s="2"/>
    </row>
    <row r="752" spans="6:10" ht="15.75" customHeight="1">
      <c r="F752" s="112"/>
      <c r="I752" s="2"/>
      <c r="J752" s="2"/>
    </row>
    <row r="753" spans="6:10" ht="15.75" customHeight="1">
      <c r="F753" s="112"/>
      <c r="I753" s="2"/>
      <c r="J753" s="2"/>
    </row>
    <row r="754" spans="6:10" ht="15.75" customHeight="1">
      <c r="F754" s="112"/>
      <c r="I754" s="2"/>
      <c r="J754" s="2"/>
    </row>
    <row r="755" spans="6:10" ht="15.75" customHeight="1">
      <c r="F755" s="112"/>
      <c r="I755" s="2"/>
      <c r="J755" s="2"/>
    </row>
    <row r="756" spans="6:10" ht="15.75" customHeight="1">
      <c r="F756" s="112"/>
      <c r="I756" s="2"/>
      <c r="J756" s="2"/>
    </row>
    <row r="757" spans="6:10" ht="15.75" customHeight="1">
      <c r="F757" s="112"/>
      <c r="I757" s="2"/>
      <c r="J757" s="2"/>
    </row>
    <row r="758" spans="6:10" ht="15.75" customHeight="1">
      <c r="F758" s="112"/>
      <c r="I758" s="2"/>
      <c r="J758" s="2"/>
    </row>
    <row r="759" spans="6:10" ht="15.75" customHeight="1">
      <c r="F759" s="112"/>
      <c r="I759" s="2"/>
      <c r="J759" s="2"/>
    </row>
    <row r="760" spans="6:10" ht="15.75" customHeight="1">
      <c r="F760" s="112"/>
      <c r="I760" s="2"/>
      <c r="J760" s="2"/>
    </row>
    <row r="761" spans="6:10" ht="15.75" customHeight="1">
      <c r="F761" s="112"/>
      <c r="I761" s="2"/>
      <c r="J761" s="2"/>
    </row>
    <row r="762" spans="6:10" ht="15.75" customHeight="1">
      <c r="F762" s="112"/>
      <c r="I762" s="2"/>
      <c r="J762" s="2"/>
    </row>
    <row r="763" spans="6:10" ht="15.75" customHeight="1">
      <c r="F763" s="112"/>
      <c r="I763" s="2"/>
      <c r="J763" s="2"/>
    </row>
    <row r="764" spans="6:10" ht="15.75" customHeight="1">
      <c r="F764" s="112"/>
      <c r="I764" s="2"/>
      <c r="J764" s="2"/>
    </row>
    <row r="765" spans="6:10" ht="15.75" customHeight="1">
      <c r="F765" s="112"/>
      <c r="I765" s="2"/>
      <c r="J765" s="2"/>
    </row>
    <row r="766" spans="6:10" ht="15.75" customHeight="1">
      <c r="F766" s="112"/>
      <c r="I766" s="2"/>
      <c r="J766" s="2"/>
    </row>
    <row r="767" spans="6:10" ht="15.75" customHeight="1">
      <c r="F767" s="112"/>
      <c r="I767" s="2"/>
      <c r="J767" s="2"/>
    </row>
    <row r="768" spans="6:10" ht="15.75" customHeight="1">
      <c r="F768" s="112"/>
      <c r="I768" s="2"/>
      <c r="J768" s="2"/>
    </row>
    <row r="769" spans="6:10" ht="15.75" customHeight="1">
      <c r="F769" s="112"/>
      <c r="I769" s="2"/>
      <c r="J769" s="2"/>
    </row>
    <row r="770" spans="6:10" ht="15.75" customHeight="1">
      <c r="F770" s="112"/>
      <c r="I770" s="2"/>
      <c r="J770" s="2"/>
    </row>
    <row r="771" spans="6:10" ht="15.75" customHeight="1">
      <c r="F771" s="112"/>
      <c r="I771" s="2"/>
      <c r="J771" s="2"/>
    </row>
    <row r="772" spans="6:10" ht="15.75" customHeight="1">
      <c r="F772" s="112"/>
      <c r="I772" s="2"/>
      <c r="J772" s="2"/>
    </row>
    <row r="773" spans="6:10" ht="15.75" customHeight="1">
      <c r="F773" s="112"/>
      <c r="I773" s="2"/>
      <c r="J773" s="2"/>
    </row>
    <row r="774" spans="6:10" ht="15.75" customHeight="1">
      <c r="F774" s="112"/>
      <c r="I774" s="2"/>
      <c r="J774" s="2"/>
    </row>
    <row r="775" spans="6:10" ht="15.75" customHeight="1">
      <c r="F775" s="112"/>
      <c r="I775" s="2"/>
      <c r="J775" s="2"/>
    </row>
    <row r="776" spans="6:10" ht="15.75" customHeight="1">
      <c r="F776" s="112"/>
      <c r="I776" s="2"/>
      <c r="J776" s="2"/>
    </row>
    <row r="777" spans="6:10" ht="15.75" customHeight="1">
      <c r="F777" s="112"/>
      <c r="I777" s="2"/>
      <c r="J777" s="2"/>
    </row>
    <row r="778" spans="6:10" ht="15.75" customHeight="1">
      <c r="F778" s="112"/>
      <c r="I778" s="2"/>
      <c r="J778" s="2"/>
    </row>
    <row r="779" spans="6:10" ht="15.75" customHeight="1">
      <c r="F779" s="112"/>
      <c r="I779" s="2"/>
      <c r="J779" s="2"/>
    </row>
    <row r="780" spans="6:10" ht="15.75" customHeight="1">
      <c r="F780" s="112"/>
      <c r="I780" s="2"/>
      <c r="J780" s="2"/>
    </row>
    <row r="781" spans="6:10" ht="15.75" customHeight="1">
      <c r="F781" s="112"/>
      <c r="I781" s="2"/>
      <c r="J781" s="2"/>
    </row>
    <row r="782" spans="6:10" ht="15.75" customHeight="1">
      <c r="F782" s="112"/>
      <c r="I782" s="2"/>
      <c r="J782" s="2"/>
    </row>
    <row r="783" spans="6:10" ht="15.75" customHeight="1">
      <c r="F783" s="112"/>
      <c r="I783" s="2"/>
      <c r="J783" s="2"/>
    </row>
    <row r="784" spans="6:10" ht="15.75" customHeight="1">
      <c r="F784" s="112"/>
      <c r="I784" s="2"/>
      <c r="J784" s="2"/>
    </row>
    <row r="785" spans="6:10" ht="15.75" customHeight="1">
      <c r="F785" s="112"/>
      <c r="I785" s="2"/>
      <c r="J785" s="2"/>
    </row>
    <row r="786" spans="6:10" ht="15.75" customHeight="1">
      <c r="F786" s="112"/>
      <c r="I786" s="2"/>
      <c r="J786" s="2"/>
    </row>
    <row r="787" spans="6:10" ht="15.75" customHeight="1">
      <c r="F787" s="112"/>
      <c r="I787" s="2"/>
      <c r="J787" s="2"/>
    </row>
    <row r="788" spans="6:10" ht="15.75" customHeight="1">
      <c r="F788" s="112"/>
      <c r="I788" s="2"/>
      <c r="J788" s="2"/>
    </row>
    <row r="789" spans="6:10" ht="15.75" customHeight="1">
      <c r="F789" s="112"/>
      <c r="I789" s="2"/>
      <c r="J789" s="2"/>
    </row>
    <row r="790" spans="6:10" ht="15.75" customHeight="1">
      <c r="F790" s="112"/>
      <c r="I790" s="2"/>
      <c r="J790" s="2"/>
    </row>
    <row r="791" spans="6:10" ht="15.75" customHeight="1">
      <c r="F791" s="112"/>
      <c r="I791" s="2"/>
      <c r="J791" s="2"/>
    </row>
    <row r="792" spans="6:10" ht="15.75" customHeight="1">
      <c r="F792" s="112"/>
      <c r="I792" s="2"/>
      <c r="J792" s="2"/>
    </row>
    <row r="793" spans="6:10" ht="15.75" customHeight="1">
      <c r="F793" s="112"/>
      <c r="I793" s="2"/>
      <c r="J793" s="2"/>
    </row>
    <row r="794" spans="6:10" ht="15.75" customHeight="1">
      <c r="F794" s="112"/>
      <c r="I794" s="2"/>
      <c r="J794" s="2"/>
    </row>
    <row r="795" spans="6:10" ht="15.75" customHeight="1">
      <c r="F795" s="112"/>
      <c r="I795" s="2"/>
      <c r="J795" s="2"/>
    </row>
    <row r="796" spans="6:10" ht="15.75" customHeight="1">
      <c r="F796" s="112"/>
      <c r="I796" s="2"/>
      <c r="J796" s="2"/>
    </row>
    <row r="797" spans="6:10" ht="15.75" customHeight="1">
      <c r="F797" s="112"/>
      <c r="I797" s="2"/>
      <c r="J797" s="2"/>
    </row>
    <row r="798" spans="6:10" ht="15.75" customHeight="1">
      <c r="F798" s="112"/>
      <c r="I798" s="2"/>
      <c r="J798" s="2"/>
    </row>
    <row r="799" spans="6:10" ht="15.75" customHeight="1">
      <c r="F799" s="112"/>
      <c r="I799" s="2"/>
      <c r="J799" s="2"/>
    </row>
    <row r="800" spans="6:10" ht="15.75" customHeight="1">
      <c r="F800" s="112"/>
      <c r="I800" s="2"/>
      <c r="J800" s="2"/>
    </row>
    <row r="801" spans="6:10" ht="15.75" customHeight="1">
      <c r="F801" s="112"/>
      <c r="I801" s="2"/>
      <c r="J801" s="2"/>
    </row>
    <row r="802" spans="6:10" ht="15.75" customHeight="1">
      <c r="F802" s="112"/>
      <c r="I802" s="2"/>
      <c r="J802" s="2"/>
    </row>
    <row r="803" spans="6:10" ht="15.75" customHeight="1">
      <c r="F803" s="112"/>
      <c r="I803" s="2"/>
      <c r="J803" s="2"/>
    </row>
    <row r="804" spans="6:10" ht="15.75" customHeight="1">
      <c r="F804" s="112"/>
      <c r="I804" s="2"/>
      <c r="J804" s="2"/>
    </row>
    <row r="805" spans="6:10" ht="15.75" customHeight="1">
      <c r="F805" s="112"/>
      <c r="I805" s="2"/>
      <c r="J805" s="2"/>
    </row>
    <row r="806" spans="6:10" ht="15.75" customHeight="1">
      <c r="F806" s="112"/>
      <c r="I806" s="2"/>
      <c r="J806" s="2"/>
    </row>
    <row r="807" spans="6:10" ht="15.75" customHeight="1">
      <c r="F807" s="112"/>
      <c r="I807" s="2"/>
      <c r="J807" s="2"/>
    </row>
    <row r="808" spans="6:10" ht="15.75" customHeight="1">
      <c r="F808" s="112"/>
      <c r="I808" s="2"/>
      <c r="J808" s="2"/>
    </row>
    <row r="809" spans="6:10" ht="15.75" customHeight="1">
      <c r="F809" s="112"/>
      <c r="I809" s="2"/>
      <c r="J809" s="2"/>
    </row>
    <row r="810" spans="6:10" ht="15.75" customHeight="1">
      <c r="F810" s="112"/>
      <c r="I810" s="2"/>
      <c r="J810" s="2"/>
    </row>
    <row r="811" spans="6:10" ht="15.75" customHeight="1">
      <c r="F811" s="112"/>
      <c r="I811" s="2"/>
      <c r="J811" s="2"/>
    </row>
    <row r="812" spans="6:10" ht="15.75" customHeight="1">
      <c r="F812" s="112"/>
      <c r="I812" s="2"/>
      <c r="J812" s="2"/>
    </row>
    <row r="813" spans="6:10" ht="15.75" customHeight="1">
      <c r="F813" s="112"/>
      <c r="I813" s="2"/>
      <c r="J813" s="2"/>
    </row>
    <row r="814" spans="6:10" ht="15.75" customHeight="1">
      <c r="F814" s="112"/>
      <c r="I814" s="2"/>
      <c r="J814" s="2"/>
    </row>
    <row r="815" spans="6:10" ht="15.75" customHeight="1">
      <c r="F815" s="112"/>
      <c r="I815" s="2"/>
      <c r="J815" s="2"/>
    </row>
    <row r="816" spans="6:10" ht="15.75" customHeight="1">
      <c r="F816" s="112"/>
      <c r="I816" s="2"/>
      <c r="J816" s="2"/>
    </row>
    <row r="817" spans="6:10" ht="15.75" customHeight="1">
      <c r="F817" s="112"/>
      <c r="I817" s="2"/>
      <c r="J817" s="2"/>
    </row>
    <row r="818" spans="6:10" ht="15.75" customHeight="1">
      <c r="F818" s="112"/>
      <c r="I818" s="2"/>
      <c r="J818" s="2"/>
    </row>
    <row r="819" spans="6:10" ht="15.75" customHeight="1">
      <c r="F819" s="112"/>
      <c r="I819" s="2"/>
      <c r="J819" s="2"/>
    </row>
    <row r="820" spans="6:10" ht="15.75" customHeight="1">
      <c r="F820" s="112"/>
      <c r="I820" s="2"/>
      <c r="J820" s="2"/>
    </row>
    <row r="821" spans="6:10" ht="15.75" customHeight="1">
      <c r="F821" s="112"/>
      <c r="I821" s="2"/>
      <c r="J821" s="2"/>
    </row>
    <row r="822" spans="6:10" ht="15.75" customHeight="1">
      <c r="F822" s="112"/>
      <c r="I822" s="2"/>
      <c r="J822" s="2"/>
    </row>
    <row r="823" spans="6:10" ht="15.75" customHeight="1">
      <c r="F823" s="112"/>
      <c r="I823" s="2"/>
      <c r="J823" s="2"/>
    </row>
    <row r="824" spans="6:10" ht="15.75" customHeight="1">
      <c r="F824" s="112"/>
      <c r="I824" s="2"/>
      <c r="J824" s="2"/>
    </row>
    <row r="825" spans="6:10" ht="15.75" customHeight="1">
      <c r="F825" s="112"/>
      <c r="I825" s="2"/>
      <c r="J825" s="2"/>
    </row>
    <row r="826" spans="6:10" ht="15.75" customHeight="1">
      <c r="F826" s="112"/>
      <c r="I826" s="2"/>
      <c r="J826" s="2"/>
    </row>
    <row r="827" spans="6:10" ht="15.75" customHeight="1">
      <c r="F827" s="112"/>
      <c r="I827" s="2"/>
      <c r="J827" s="2"/>
    </row>
    <row r="828" spans="6:10" ht="15.75" customHeight="1">
      <c r="F828" s="112"/>
      <c r="I828" s="2"/>
      <c r="J828" s="2"/>
    </row>
    <row r="829" spans="6:10" ht="15.75" customHeight="1">
      <c r="F829" s="112"/>
      <c r="I829" s="2"/>
      <c r="J829" s="2"/>
    </row>
    <row r="830" spans="6:10" ht="15.75" customHeight="1">
      <c r="F830" s="112"/>
      <c r="I830" s="2"/>
      <c r="J830" s="2"/>
    </row>
    <row r="831" spans="6:10" ht="15.75" customHeight="1">
      <c r="F831" s="112"/>
      <c r="I831" s="2"/>
      <c r="J831" s="2"/>
    </row>
    <row r="832" spans="6:10" ht="15.75" customHeight="1">
      <c r="F832" s="112"/>
      <c r="I832" s="2"/>
      <c r="J832" s="2"/>
    </row>
    <row r="833" spans="6:10" ht="15.75" customHeight="1">
      <c r="F833" s="112"/>
      <c r="I833" s="2"/>
      <c r="J833" s="2"/>
    </row>
    <row r="834" spans="6:10" ht="15.75" customHeight="1">
      <c r="F834" s="112"/>
      <c r="I834" s="2"/>
      <c r="J834" s="2"/>
    </row>
    <row r="835" spans="6:10" ht="15.75" customHeight="1">
      <c r="F835" s="112"/>
      <c r="I835" s="2"/>
      <c r="J835" s="2"/>
    </row>
    <row r="836" spans="6:10" ht="15.75" customHeight="1">
      <c r="F836" s="112"/>
      <c r="I836" s="2"/>
      <c r="J836" s="2"/>
    </row>
    <row r="837" spans="6:10" ht="15.75" customHeight="1">
      <c r="F837" s="112"/>
      <c r="I837" s="2"/>
      <c r="J837" s="2"/>
    </row>
    <row r="838" spans="6:10" ht="15.75" customHeight="1">
      <c r="F838" s="112"/>
      <c r="I838" s="2"/>
      <c r="J838" s="2"/>
    </row>
    <row r="839" spans="6:10" ht="15.75" customHeight="1">
      <c r="F839" s="112"/>
      <c r="I839" s="2"/>
      <c r="J839" s="2"/>
    </row>
    <row r="840" spans="6:10" ht="15.75" customHeight="1">
      <c r="F840" s="112"/>
      <c r="I840" s="2"/>
      <c r="J840" s="2"/>
    </row>
    <row r="841" spans="6:10" ht="15.75" customHeight="1">
      <c r="F841" s="112"/>
      <c r="I841" s="2"/>
      <c r="J841" s="2"/>
    </row>
    <row r="842" spans="6:10" ht="15.75" customHeight="1">
      <c r="F842" s="112"/>
      <c r="I842" s="2"/>
      <c r="J842" s="2"/>
    </row>
    <row r="843" spans="6:10" ht="15.75" customHeight="1">
      <c r="F843" s="112"/>
      <c r="I843" s="2"/>
      <c r="J843" s="2"/>
    </row>
    <row r="844" spans="6:10" ht="15.75" customHeight="1">
      <c r="F844" s="112"/>
      <c r="I844" s="2"/>
      <c r="J844" s="2"/>
    </row>
    <row r="845" spans="6:10" ht="15.75" customHeight="1">
      <c r="F845" s="112"/>
      <c r="I845" s="2"/>
      <c r="J845" s="2"/>
    </row>
    <row r="846" spans="6:10" ht="15.75" customHeight="1">
      <c r="F846" s="112"/>
      <c r="I846" s="2"/>
      <c r="J846" s="2"/>
    </row>
    <row r="847" spans="6:10" ht="15.75" customHeight="1">
      <c r="F847" s="112"/>
      <c r="I847" s="2"/>
      <c r="J847" s="2"/>
    </row>
    <row r="848" spans="6:10" ht="15.75" customHeight="1">
      <c r="F848" s="112"/>
      <c r="I848" s="2"/>
      <c r="J848" s="2"/>
    </row>
    <row r="849" spans="6:10" ht="15.75" customHeight="1">
      <c r="F849" s="112"/>
      <c r="I849" s="2"/>
      <c r="J849" s="2"/>
    </row>
    <row r="850" spans="6:10" ht="15.75" customHeight="1">
      <c r="F850" s="112"/>
      <c r="I850" s="2"/>
      <c r="J850" s="2"/>
    </row>
    <row r="851" spans="6:10" ht="15.75" customHeight="1">
      <c r="F851" s="112"/>
      <c r="I851" s="2"/>
      <c r="J851" s="2"/>
    </row>
    <row r="852" spans="6:10" ht="15.75" customHeight="1">
      <c r="F852" s="112"/>
      <c r="I852" s="2"/>
      <c r="J852" s="2"/>
    </row>
    <row r="853" spans="6:10" ht="15.75" customHeight="1">
      <c r="F853" s="112"/>
      <c r="I853" s="2"/>
      <c r="J853" s="2"/>
    </row>
    <row r="854" spans="6:10" ht="15.75" customHeight="1">
      <c r="F854" s="112"/>
      <c r="I854" s="2"/>
      <c r="J854" s="2"/>
    </row>
    <row r="855" spans="6:10" ht="15.75" customHeight="1">
      <c r="F855" s="112"/>
      <c r="I855" s="2"/>
      <c r="J855" s="2"/>
    </row>
    <row r="856" spans="6:10" ht="15.75" customHeight="1">
      <c r="F856" s="112"/>
      <c r="I856" s="2"/>
      <c r="J856" s="2"/>
    </row>
    <row r="857" spans="6:10" ht="15.75" customHeight="1">
      <c r="F857" s="112"/>
      <c r="I857" s="2"/>
      <c r="J857" s="2"/>
    </row>
    <row r="858" spans="6:10" ht="15.75" customHeight="1">
      <c r="F858" s="112"/>
      <c r="I858" s="2"/>
      <c r="J858" s="2"/>
    </row>
    <row r="859" spans="6:10" ht="15.75" customHeight="1">
      <c r="F859" s="112"/>
      <c r="I859" s="2"/>
      <c r="J859" s="2"/>
    </row>
    <row r="860" spans="6:10" ht="15.75" customHeight="1">
      <c r="F860" s="112"/>
      <c r="I860" s="2"/>
      <c r="J860" s="2"/>
    </row>
    <row r="861" spans="6:10" ht="15.75" customHeight="1">
      <c r="F861" s="112"/>
      <c r="I861" s="2"/>
      <c r="J861" s="2"/>
    </row>
    <row r="862" spans="6:10" ht="15.75" customHeight="1">
      <c r="F862" s="112"/>
      <c r="I862" s="2"/>
      <c r="J862" s="2"/>
    </row>
    <row r="863" spans="6:10" ht="15.75" customHeight="1">
      <c r="F863" s="112"/>
      <c r="I863" s="2"/>
      <c r="J863" s="2"/>
    </row>
    <row r="864" spans="6:10" ht="15.75" customHeight="1">
      <c r="F864" s="112"/>
      <c r="I864" s="2"/>
      <c r="J864" s="2"/>
    </row>
    <row r="865" spans="6:10" ht="15.75" customHeight="1">
      <c r="F865" s="112"/>
      <c r="I865" s="2"/>
      <c r="J865" s="2"/>
    </row>
    <row r="866" spans="6:10" ht="15.75" customHeight="1">
      <c r="F866" s="112"/>
      <c r="I866" s="2"/>
      <c r="J866" s="2"/>
    </row>
    <row r="867" spans="6:10" ht="15.75" customHeight="1">
      <c r="F867" s="112"/>
      <c r="I867" s="2"/>
      <c r="J867" s="2"/>
    </row>
    <row r="868" spans="6:10" ht="15.75" customHeight="1">
      <c r="F868" s="112"/>
      <c r="I868" s="2"/>
      <c r="J868" s="2"/>
    </row>
    <row r="869" spans="6:10" ht="15.75" customHeight="1">
      <c r="F869" s="112"/>
      <c r="I869" s="2"/>
      <c r="J869" s="2"/>
    </row>
    <row r="870" spans="6:10" ht="15.75" customHeight="1">
      <c r="F870" s="112"/>
      <c r="I870" s="2"/>
      <c r="J870" s="2"/>
    </row>
    <row r="871" spans="6:10" ht="15.75" customHeight="1">
      <c r="F871" s="112"/>
      <c r="I871" s="2"/>
      <c r="J871" s="2"/>
    </row>
    <row r="872" spans="6:10" ht="15.75" customHeight="1">
      <c r="F872" s="112"/>
      <c r="I872" s="2"/>
      <c r="J872" s="2"/>
    </row>
    <row r="873" spans="6:10" ht="15.75" customHeight="1">
      <c r="F873" s="112"/>
      <c r="I873" s="2"/>
      <c r="J873" s="2"/>
    </row>
    <row r="874" spans="6:10" ht="15.75" customHeight="1">
      <c r="F874" s="112"/>
      <c r="I874" s="2"/>
      <c r="J874" s="2"/>
    </row>
    <row r="875" spans="6:10" ht="15.75" customHeight="1">
      <c r="F875" s="112"/>
      <c r="I875" s="2"/>
      <c r="J875" s="2"/>
    </row>
    <row r="876" spans="6:10" ht="15.75" customHeight="1">
      <c r="F876" s="112"/>
      <c r="I876" s="2"/>
      <c r="J876" s="2"/>
    </row>
    <row r="877" spans="6:10" ht="15.75" customHeight="1">
      <c r="F877" s="112"/>
      <c r="I877" s="2"/>
      <c r="J877" s="2"/>
    </row>
    <row r="878" spans="6:10" ht="15.75" customHeight="1">
      <c r="F878" s="112"/>
      <c r="I878" s="2"/>
      <c r="J878" s="2"/>
    </row>
    <row r="879" spans="6:10" ht="15.75" customHeight="1">
      <c r="F879" s="112"/>
      <c r="I879" s="2"/>
      <c r="J879" s="2"/>
    </row>
    <row r="880" spans="6:10" ht="15.75" customHeight="1">
      <c r="F880" s="112"/>
      <c r="I880" s="2"/>
      <c r="J880" s="2"/>
    </row>
    <row r="881" spans="6:10" ht="15.75" customHeight="1">
      <c r="F881" s="112"/>
      <c r="I881" s="2"/>
      <c r="J881" s="2"/>
    </row>
    <row r="882" spans="6:10" ht="15.75" customHeight="1">
      <c r="F882" s="112"/>
      <c r="I882" s="2"/>
      <c r="J882" s="2"/>
    </row>
    <row r="883" spans="6:10" ht="15.75" customHeight="1">
      <c r="F883" s="112"/>
      <c r="I883" s="2"/>
      <c r="J883" s="2"/>
    </row>
    <row r="884" spans="6:10" ht="15.75" customHeight="1">
      <c r="F884" s="112"/>
      <c r="I884" s="2"/>
      <c r="J884" s="2"/>
    </row>
    <row r="885" spans="6:10" ht="15.75" customHeight="1">
      <c r="F885" s="112"/>
      <c r="I885" s="2"/>
      <c r="J885" s="2"/>
    </row>
    <row r="886" spans="6:10" ht="15.75" customHeight="1">
      <c r="F886" s="112"/>
      <c r="I886" s="2"/>
      <c r="J886" s="2"/>
    </row>
    <row r="887" spans="6:10" ht="15.75" customHeight="1">
      <c r="F887" s="112"/>
      <c r="I887" s="2"/>
      <c r="J887" s="2"/>
    </row>
    <row r="888" spans="6:10" ht="15.75" customHeight="1">
      <c r="F888" s="112"/>
      <c r="I888" s="2"/>
      <c r="J888" s="2"/>
    </row>
    <row r="889" spans="6:10" ht="15.75" customHeight="1">
      <c r="F889" s="112"/>
      <c r="I889" s="2"/>
      <c r="J889" s="2"/>
    </row>
    <row r="890" spans="6:10" ht="15.75" customHeight="1">
      <c r="F890" s="112"/>
      <c r="I890" s="2"/>
      <c r="J890" s="2"/>
    </row>
    <row r="891" spans="6:10" ht="15.75" customHeight="1">
      <c r="F891" s="112"/>
      <c r="I891" s="2"/>
      <c r="J891" s="2"/>
    </row>
    <row r="892" spans="6:10" ht="15.75" customHeight="1">
      <c r="F892" s="112"/>
      <c r="I892" s="2"/>
      <c r="J892" s="2"/>
    </row>
    <row r="893" spans="6:10" ht="15.75" customHeight="1">
      <c r="F893" s="112"/>
      <c r="I893" s="2"/>
      <c r="J893" s="2"/>
    </row>
    <row r="894" spans="6:10" ht="15.75" customHeight="1">
      <c r="F894" s="112"/>
      <c r="I894" s="2"/>
      <c r="J894" s="2"/>
    </row>
    <row r="895" spans="6:10" ht="15.75" customHeight="1">
      <c r="F895" s="112"/>
      <c r="I895" s="2"/>
      <c r="J895" s="2"/>
    </row>
    <row r="896" spans="6:10" ht="15.75" customHeight="1">
      <c r="F896" s="112"/>
      <c r="I896" s="2"/>
      <c r="J896" s="2"/>
    </row>
    <row r="897" spans="6:10" ht="15.75" customHeight="1">
      <c r="F897" s="112"/>
      <c r="I897" s="2"/>
      <c r="J897" s="2"/>
    </row>
    <row r="898" spans="6:10" ht="15.75" customHeight="1">
      <c r="F898" s="112"/>
      <c r="I898" s="2"/>
      <c r="J898" s="2"/>
    </row>
    <row r="899" spans="6:10" ht="15.75" customHeight="1">
      <c r="F899" s="112"/>
      <c r="I899" s="2"/>
      <c r="J899" s="2"/>
    </row>
    <row r="900" spans="6:10" ht="15.75" customHeight="1">
      <c r="F900" s="112"/>
      <c r="I900" s="2"/>
      <c r="J900" s="2"/>
    </row>
    <row r="901" spans="6:10" ht="15.75" customHeight="1">
      <c r="F901" s="112"/>
      <c r="I901" s="2"/>
      <c r="J901" s="2"/>
    </row>
    <row r="902" spans="6:10" ht="15.75" customHeight="1">
      <c r="F902" s="112"/>
      <c r="I902" s="2"/>
      <c r="J902" s="2"/>
    </row>
    <row r="903" spans="6:10" ht="15.75" customHeight="1">
      <c r="F903" s="112"/>
      <c r="I903" s="2"/>
      <c r="J903" s="2"/>
    </row>
    <row r="904" spans="6:10" ht="15.75" customHeight="1">
      <c r="F904" s="112"/>
      <c r="I904" s="2"/>
      <c r="J904" s="2"/>
    </row>
    <row r="905" spans="6:10" ht="15.75" customHeight="1">
      <c r="F905" s="112"/>
      <c r="I905" s="2"/>
      <c r="J905" s="2"/>
    </row>
    <row r="906" spans="6:10" ht="15.75" customHeight="1">
      <c r="F906" s="112"/>
      <c r="I906" s="2"/>
      <c r="J906" s="2"/>
    </row>
    <row r="907" spans="6:10" ht="15.75" customHeight="1">
      <c r="F907" s="112"/>
      <c r="I907" s="2"/>
      <c r="J907" s="2"/>
    </row>
    <row r="908" spans="6:10" ht="15.75" customHeight="1">
      <c r="F908" s="112"/>
      <c r="I908" s="2"/>
      <c r="J908" s="2"/>
    </row>
    <row r="909" spans="6:10" ht="15.75" customHeight="1">
      <c r="F909" s="112"/>
      <c r="I909" s="2"/>
      <c r="J909" s="2"/>
    </row>
    <row r="910" spans="6:10" ht="15.75" customHeight="1">
      <c r="F910" s="112"/>
      <c r="I910" s="2"/>
      <c r="J910" s="2"/>
    </row>
    <row r="911" spans="6:10" ht="15.75" customHeight="1">
      <c r="F911" s="112"/>
      <c r="I911" s="2"/>
      <c r="J911" s="2"/>
    </row>
    <row r="912" spans="6:10" ht="15.75" customHeight="1">
      <c r="F912" s="112"/>
      <c r="I912" s="2"/>
      <c r="J912" s="2"/>
    </row>
    <row r="913" spans="6:10" ht="15.75" customHeight="1">
      <c r="F913" s="112"/>
      <c r="I913" s="2"/>
      <c r="J913" s="2"/>
    </row>
    <row r="914" spans="6:10" ht="15.75" customHeight="1">
      <c r="F914" s="112"/>
      <c r="I914" s="2"/>
      <c r="J914" s="2"/>
    </row>
    <row r="915" spans="6:10" ht="15.75" customHeight="1">
      <c r="F915" s="112"/>
      <c r="I915" s="2"/>
      <c r="J915" s="2"/>
    </row>
    <row r="916" spans="6:10" ht="15.75" customHeight="1">
      <c r="F916" s="112"/>
      <c r="I916" s="2"/>
      <c r="J916" s="2"/>
    </row>
    <row r="917" spans="6:10" ht="15.75" customHeight="1">
      <c r="F917" s="112"/>
      <c r="I917" s="2"/>
      <c r="J917" s="2"/>
    </row>
    <row r="918" spans="6:10" ht="15.75" customHeight="1">
      <c r="F918" s="112"/>
      <c r="I918" s="2"/>
      <c r="J918" s="2"/>
    </row>
    <row r="919" spans="6:10" ht="15.75" customHeight="1">
      <c r="F919" s="112"/>
      <c r="I919" s="2"/>
      <c r="J919" s="2"/>
    </row>
    <row r="920" spans="6:10" ht="15.75" customHeight="1">
      <c r="F920" s="112"/>
      <c r="I920" s="2"/>
      <c r="J920" s="2"/>
    </row>
    <row r="921" spans="6:10" ht="15.75" customHeight="1">
      <c r="F921" s="112"/>
      <c r="I921" s="2"/>
      <c r="J921" s="2"/>
    </row>
    <row r="922" spans="6:10" ht="15.75" customHeight="1">
      <c r="F922" s="112"/>
      <c r="I922" s="2"/>
      <c r="J922" s="2"/>
    </row>
    <row r="923" spans="6:10" ht="15.75" customHeight="1">
      <c r="F923" s="112"/>
      <c r="I923" s="2"/>
      <c r="J923" s="2"/>
    </row>
    <row r="924" spans="6:10" ht="15.75" customHeight="1">
      <c r="F924" s="112"/>
      <c r="I924" s="2"/>
      <c r="J924" s="2"/>
    </row>
    <row r="925" spans="6:10" ht="15.75" customHeight="1">
      <c r="F925" s="112"/>
      <c r="I925" s="2"/>
      <c r="J925" s="2"/>
    </row>
    <row r="926" spans="6:10" ht="15.75" customHeight="1">
      <c r="F926" s="112"/>
      <c r="I926" s="2"/>
      <c r="J926" s="2"/>
    </row>
    <row r="927" spans="6:10" ht="15.75" customHeight="1">
      <c r="F927" s="112"/>
      <c r="I927" s="2"/>
      <c r="J927" s="2"/>
    </row>
    <row r="928" spans="6:10" ht="15.75" customHeight="1">
      <c r="F928" s="112"/>
      <c r="I928" s="2"/>
      <c r="J928" s="2"/>
    </row>
    <row r="929" spans="6:10" ht="15.75" customHeight="1">
      <c r="F929" s="112"/>
      <c r="I929" s="2"/>
      <c r="J929" s="2"/>
    </row>
    <row r="930" spans="6:10" ht="15.75" customHeight="1">
      <c r="F930" s="112"/>
      <c r="I930" s="2"/>
      <c r="J930" s="2"/>
    </row>
    <row r="931" spans="6:10" ht="15.75" customHeight="1">
      <c r="F931" s="112"/>
      <c r="I931" s="2"/>
      <c r="J931" s="2"/>
    </row>
    <row r="932" spans="6:10" ht="15.75" customHeight="1">
      <c r="F932" s="112"/>
      <c r="I932" s="2"/>
      <c r="J932" s="2"/>
    </row>
    <row r="933" spans="6:10" ht="15.75" customHeight="1">
      <c r="F933" s="112"/>
      <c r="I933" s="2"/>
      <c r="J933" s="2"/>
    </row>
    <row r="934" spans="6:10" ht="15.75" customHeight="1">
      <c r="F934" s="112"/>
      <c r="I934" s="2"/>
      <c r="J934" s="2"/>
    </row>
    <row r="935" spans="6:10" ht="15.75" customHeight="1">
      <c r="F935" s="112"/>
      <c r="I935" s="2"/>
      <c r="J935" s="2"/>
    </row>
    <row r="936" spans="6:10" ht="15.75" customHeight="1">
      <c r="F936" s="112"/>
      <c r="I936" s="2"/>
      <c r="J936" s="2"/>
    </row>
    <row r="937" spans="6:10" ht="15.75" customHeight="1">
      <c r="F937" s="112"/>
      <c r="I937" s="2"/>
      <c r="J937" s="2"/>
    </row>
    <row r="938" spans="6:10" ht="15.75" customHeight="1">
      <c r="F938" s="112"/>
      <c r="I938" s="2"/>
      <c r="J938" s="2"/>
    </row>
    <row r="939" spans="6:10" ht="15.75" customHeight="1">
      <c r="F939" s="112"/>
      <c r="I939" s="2"/>
      <c r="J939" s="2"/>
    </row>
    <row r="940" spans="6:10" ht="15.75" customHeight="1">
      <c r="F940" s="112"/>
      <c r="I940" s="2"/>
      <c r="J940" s="2"/>
    </row>
    <row r="941" spans="6:10" ht="15.75" customHeight="1">
      <c r="F941" s="112"/>
      <c r="I941" s="2"/>
      <c r="J941" s="2"/>
    </row>
    <row r="942" spans="6:10" ht="15.75" customHeight="1">
      <c r="F942" s="112"/>
      <c r="I942" s="2"/>
      <c r="J942" s="2"/>
    </row>
    <row r="943" spans="6:10" ht="15.75" customHeight="1">
      <c r="F943" s="112"/>
      <c r="I943" s="2"/>
      <c r="J943" s="2"/>
    </row>
    <row r="944" spans="6:10" ht="15.75" customHeight="1">
      <c r="F944" s="112"/>
      <c r="I944" s="2"/>
      <c r="J944" s="2"/>
    </row>
    <row r="945" spans="6:10" ht="15.75" customHeight="1">
      <c r="F945" s="112"/>
      <c r="I945" s="2"/>
      <c r="J945" s="2"/>
    </row>
    <row r="946" spans="6:10" ht="15.75" customHeight="1">
      <c r="F946" s="112"/>
      <c r="I946" s="2"/>
      <c r="J946" s="2"/>
    </row>
    <row r="947" spans="6:10" ht="15.75" customHeight="1">
      <c r="F947" s="112"/>
      <c r="I947" s="2"/>
      <c r="J947" s="2"/>
    </row>
    <row r="948" spans="6:10" ht="15.75" customHeight="1">
      <c r="F948" s="112"/>
      <c r="I948" s="2"/>
      <c r="J948" s="2"/>
    </row>
    <row r="949" spans="6:10" ht="15.75" customHeight="1">
      <c r="F949" s="112"/>
      <c r="I949" s="2"/>
      <c r="J949" s="2"/>
    </row>
    <row r="950" spans="6:10" ht="15.75" customHeight="1">
      <c r="F950" s="112"/>
      <c r="I950" s="2"/>
      <c r="J950" s="2"/>
    </row>
    <row r="951" spans="6:10" ht="15.75" customHeight="1">
      <c r="F951" s="112"/>
      <c r="I951" s="2"/>
      <c r="J951" s="2"/>
    </row>
    <row r="952" spans="6:10" ht="15.75" customHeight="1">
      <c r="F952" s="112"/>
      <c r="I952" s="2"/>
      <c r="J952" s="2"/>
    </row>
    <row r="953" spans="6:10" ht="15.75" customHeight="1">
      <c r="F953" s="112"/>
      <c r="I953" s="2"/>
      <c r="J953" s="2"/>
    </row>
    <row r="954" spans="6:10" ht="15.75" customHeight="1">
      <c r="F954" s="112"/>
      <c r="I954" s="2"/>
      <c r="J954" s="2"/>
    </row>
    <row r="955" spans="6:10" ht="15.75" customHeight="1">
      <c r="F955" s="112"/>
      <c r="I955" s="2"/>
      <c r="J955" s="2"/>
    </row>
    <row r="956" spans="6:10" ht="15.75" customHeight="1">
      <c r="F956" s="112"/>
      <c r="I956" s="2"/>
      <c r="J956" s="2"/>
    </row>
    <row r="957" spans="6:10" ht="15.75" customHeight="1">
      <c r="F957" s="112"/>
      <c r="I957" s="2"/>
      <c r="J957" s="2"/>
    </row>
    <row r="958" spans="6:10" ht="15.75" customHeight="1">
      <c r="F958" s="112"/>
      <c r="I958" s="2"/>
      <c r="J958" s="2"/>
    </row>
    <row r="959" spans="6:10" ht="15.75" customHeight="1">
      <c r="F959" s="112"/>
      <c r="I959" s="2"/>
      <c r="J959" s="2"/>
    </row>
    <row r="960" spans="6:10" ht="15.75" customHeight="1">
      <c r="F960" s="112"/>
      <c r="I960" s="2"/>
      <c r="J960" s="2"/>
    </row>
    <row r="961" spans="6:10" ht="15.75" customHeight="1">
      <c r="F961" s="112"/>
      <c r="I961" s="2"/>
      <c r="J961" s="2"/>
    </row>
    <row r="962" spans="6:10" ht="15.75" customHeight="1">
      <c r="F962" s="112"/>
      <c r="I962" s="2"/>
      <c r="J962" s="2"/>
    </row>
    <row r="963" spans="6:10" ht="15.75" customHeight="1">
      <c r="F963" s="112"/>
      <c r="I963" s="2"/>
      <c r="J963" s="2"/>
    </row>
    <row r="964" spans="6:10" ht="15.75" customHeight="1">
      <c r="F964" s="112"/>
      <c r="I964" s="2"/>
      <c r="J964" s="2"/>
    </row>
    <row r="965" spans="6:10" ht="15.75" customHeight="1">
      <c r="F965" s="112"/>
      <c r="I965" s="2"/>
      <c r="J965" s="2"/>
    </row>
    <row r="966" spans="6:10" ht="15.75" customHeight="1">
      <c r="F966" s="112"/>
      <c r="I966" s="2"/>
      <c r="J966" s="2"/>
    </row>
    <row r="967" spans="6:10" ht="15.75" customHeight="1">
      <c r="F967" s="112"/>
      <c r="I967" s="2"/>
      <c r="J967" s="2"/>
    </row>
    <row r="968" spans="6:10" ht="15.75" customHeight="1">
      <c r="F968" s="112"/>
      <c r="I968" s="2"/>
      <c r="J968" s="2"/>
    </row>
    <row r="969" spans="6:10" ht="15.75" customHeight="1">
      <c r="F969" s="112"/>
      <c r="I969" s="2"/>
      <c r="J969" s="2"/>
    </row>
    <row r="970" spans="6:10" ht="15.75" customHeight="1">
      <c r="F970" s="112"/>
      <c r="I970" s="2"/>
      <c r="J970" s="2"/>
    </row>
    <row r="971" spans="6:10" ht="15.75" customHeight="1">
      <c r="F971" s="112"/>
      <c r="I971" s="2"/>
      <c r="J971" s="2"/>
    </row>
    <row r="972" spans="6:10" ht="15.75" customHeight="1">
      <c r="F972" s="112"/>
      <c r="I972" s="2"/>
      <c r="J972" s="2"/>
    </row>
    <row r="973" spans="6:10" ht="15.75" customHeight="1">
      <c r="F973" s="112"/>
      <c r="I973" s="2"/>
      <c r="J973" s="2"/>
    </row>
    <row r="974" spans="6:10" ht="15.75" customHeight="1">
      <c r="F974" s="112"/>
      <c r="I974" s="2"/>
      <c r="J974" s="2"/>
    </row>
    <row r="975" spans="6:10" ht="15.75" customHeight="1">
      <c r="F975" s="112"/>
      <c r="I975" s="2"/>
      <c r="J975" s="2"/>
    </row>
    <row r="976" spans="6:10" ht="15.75" customHeight="1">
      <c r="F976" s="112"/>
      <c r="I976" s="2"/>
      <c r="J976" s="2"/>
    </row>
    <row r="977" spans="6:10" ht="15.75" customHeight="1">
      <c r="F977" s="112"/>
      <c r="I977" s="2"/>
      <c r="J977" s="2"/>
    </row>
    <row r="978" spans="6:10" ht="15.75" customHeight="1">
      <c r="F978" s="112"/>
      <c r="I978" s="2"/>
      <c r="J978" s="2"/>
    </row>
    <row r="979" spans="6:10" ht="15.75" customHeight="1">
      <c r="F979" s="112"/>
      <c r="I979" s="2"/>
      <c r="J979" s="2"/>
    </row>
    <row r="980" spans="6:10" ht="15.75" customHeight="1">
      <c r="F980" s="112"/>
      <c r="I980" s="2"/>
      <c r="J980" s="2"/>
    </row>
    <row r="981" spans="6:10" ht="15.75" customHeight="1">
      <c r="F981" s="112"/>
      <c r="I981" s="2"/>
      <c r="J981" s="2"/>
    </row>
    <row r="982" spans="6:10" ht="15.75" customHeight="1">
      <c r="F982" s="112"/>
      <c r="I982" s="2"/>
      <c r="J982" s="2"/>
    </row>
    <row r="983" spans="6:10" ht="15.75" customHeight="1">
      <c r="F983" s="112"/>
      <c r="I983" s="2"/>
      <c r="J983" s="2"/>
    </row>
    <row r="984" spans="6:10" ht="15.75" customHeight="1">
      <c r="F984" s="112"/>
      <c r="I984" s="2"/>
      <c r="J984" s="2"/>
    </row>
    <row r="985" spans="6:10" ht="15.75" customHeight="1">
      <c r="F985" s="112"/>
      <c r="I985" s="2"/>
      <c r="J985" s="2"/>
    </row>
    <row r="986" spans="6:10" ht="15.75" customHeight="1">
      <c r="F986" s="112"/>
      <c r="I986" s="2"/>
      <c r="J986" s="2"/>
    </row>
    <row r="987" spans="6:10" ht="15.75" customHeight="1">
      <c r="F987" s="112"/>
      <c r="I987" s="2"/>
      <c r="J987" s="2"/>
    </row>
    <row r="988" spans="6:10" ht="15.75" customHeight="1">
      <c r="F988" s="112"/>
      <c r="I988" s="2"/>
      <c r="J988" s="2"/>
    </row>
    <row r="989" spans="6:10" ht="15.75" customHeight="1">
      <c r="F989" s="112"/>
      <c r="I989" s="2"/>
      <c r="J989" s="2"/>
    </row>
    <row r="990" spans="6:10" ht="15.75" customHeight="1">
      <c r="F990" s="112"/>
      <c r="I990" s="2"/>
      <c r="J990" s="2"/>
    </row>
    <row r="991" spans="6:10" ht="15.75" customHeight="1">
      <c r="F991" s="112"/>
      <c r="I991" s="2"/>
      <c r="J991" s="2"/>
    </row>
    <row r="992" spans="6:10" ht="15.75" customHeight="1">
      <c r="F992" s="112"/>
      <c r="I992" s="2"/>
      <c r="J992" s="2"/>
    </row>
    <row r="993" spans="6:10" ht="15.75" customHeight="1">
      <c r="F993" s="112"/>
      <c r="I993" s="2"/>
      <c r="J993" s="2"/>
    </row>
    <row r="994" spans="6:10" ht="15.75" customHeight="1">
      <c r="F994" s="112"/>
      <c r="I994" s="2"/>
      <c r="J994" s="2"/>
    </row>
    <row r="995" spans="6:10" ht="15.75" customHeight="1">
      <c r="F995" s="112"/>
      <c r="I995" s="2"/>
      <c r="J995" s="2"/>
    </row>
    <row r="996" spans="6:10" ht="15.75" customHeight="1">
      <c r="F996" s="112"/>
      <c r="I996" s="2"/>
      <c r="J996" s="2"/>
    </row>
    <row r="997" spans="6:10" ht="15.75" customHeight="1">
      <c r="F997" s="112"/>
      <c r="I997" s="2"/>
      <c r="J997" s="2"/>
    </row>
    <row r="998" spans="6:10" ht="15.75" customHeight="1">
      <c r="F998" s="112"/>
      <c r="I998" s="2"/>
      <c r="J998" s="2"/>
    </row>
    <row r="999" spans="6:10" ht="15.75" customHeight="1">
      <c r="F999" s="112"/>
      <c r="I999" s="2"/>
      <c r="J999" s="2"/>
    </row>
    <row r="1000" spans="6:10" ht="15.75" customHeight="1">
      <c r="F1000" s="112"/>
      <c r="I1000" s="2"/>
      <c r="J1000" s="2"/>
    </row>
  </sheetData>
  <mergeCells count="46">
    <mergeCell ref="B193:B195"/>
    <mergeCell ref="B198:B200"/>
    <mergeCell ref="B123:B125"/>
    <mergeCell ref="B128:B130"/>
    <mergeCell ref="B8:B10"/>
    <mergeCell ref="B13:B15"/>
    <mergeCell ref="B18:B20"/>
    <mergeCell ref="B23:B25"/>
    <mergeCell ref="B33:B35"/>
    <mergeCell ref="B38:B40"/>
    <mergeCell ref="B43:B45"/>
    <mergeCell ref="B48:B50"/>
    <mergeCell ref="B98:B100"/>
    <mergeCell ref="B103:B105"/>
    <mergeCell ref="B108:B110"/>
    <mergeCell ref="B113:B115"/>
    <mergeCell ref="B118:B120"/>
    <mergeCell ref="B213:B215"/>
    <mergeCell ref="B218:B220"/>
    <mergeCell ref="B223:B225"/>
    <mergeCell ref="B228:B230"/>
    <mergeCell ref="B208:B210"/>
    <mergeCell ref="B28:B30"/>
    <mergeCell ref="B3:B5"/>
    <mergeCell ref="B203:B205"/>
    <mergeCell ref="B178:B180"/>
    <mergeCell ref="B183:B185"/>
    <mergeCell ref="B188:B190"/>
    <mergeCell ref="B143:B145"/>
    <mergeCell ref="B153:B155"/>
    <mergeCell ref="B148:B150"/>
    <mergeCell ref="B158:B160"/>
    <mergeCell ref="B163:B165"/>
    <mergeCell ref="B168:B170"/>
    <mergeCell ref="B173:B175"/>
    <mergeCell ref="B138:B140"/>
    <mergeCell ref="B133:B135"/>
    <mergeCell ref="B88:B90"/>
    <mergeCell ref="B53:B55"/>
    <mergeCell ref="B58:B60"/>
    <mergeCell ref="B93:B95"/>
    <mergeCell ref="B73:B75"/>
    <mergeCell ref="B63:B65"/>
    <mergeCell ref="B68:B70"/>
    <mergeCell ref="B78:B80"/>
    <mergeCell ref="B83:B85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selection activeCell="H1" sqref="H1:J1"/>
    </sheetView>
  </sheetViews>
  <sheetFormatPr baseColWidth="10" defaultColWidth="11.1640625" defaultRowHeight="15" customHeight="1"/>
  <cols>
    <col min="1" max="1" width="3.5" customWidth="1"/>
    <col min="2" max="2" width="7.83203125" customWidth="1"/>
    <col min="3" max="3" width="39.5" customWidth="1"/>
    <col min="4" max="4" width="3" customWidth="1"/>
    <col min="5" max="5" width="10.83203125" customWidth="1"/>
    <col min="6" max="6" width="2.6640625" customWidth="1"/>
    <col min="7" max="8" width="13.83203125" customWidth="1"/>
    <col min="9" max="9" width="2.6640625" customWidth="1"/>
    <col min="10" max="10" width="10.83203125" customWidth="1"/>
    <col min="11" max="11" width="13.6640625" customWidth="1"/>
    <col min="12" max="26" width="10.5" customWidth="1"/>
  </cols>
  <sheetData>
    <row r="1" spans="1:26" ht="54" customHeight="1">
      <c r="B1" s="43"/>
      <c r="C1" s="166" t="s">
        <v>400</v>
      </c>
      <c r="E1" s="43"/>
      <c r="H1" s="202" t="s">
        <v>191</v>
      </c>
      <c r="I1" s="203" t="s">
        <v>358</v>
      </c>
      <c r="J1" s="204">
        <f>SUM(G3:G25)</f>
        <v>2300</v>
      </c>
    </row>
    <row r="2" spans="1:26" ht="39.75" customHeight="1">
      <c r="B2" s="43"/>
      <c r="C2" s="2"/>
      <c r="E2" s="43"/>
      <c r="G2" s="169" t="s">
        <v>359</v>
      </c>
      <c r="H2" s="170" t="s">
        <v>361</v>
      </c>
      <c r="J2" s="171"/>
      <c r="K2" s="171"/>
      <c r="L2" s="77"/>
    </row>
    <row r="3" spans="1:26" ht="22.5" customHeight="1">
      <c r="A3" s="164"/>
      <c r="B3" s="172">
        <v>1</v>
      </c>
      <c r="C3" s="4" t="str">
        <f>'Double Score'!C108</f>
        <v>Anthony Mowl &amp; Andrew Donatich</v>
      </c>
      <c r="D3" s="164"/>
      <c r="E3" s="164">
        <f>'Double Score'!K111</f>
        <v>1470</v>
      </c>
      <c r="F3" s="164"/>
      <c r="G3" s="174">
        <v>900</v>
      </c>
      <c r="H3" s="174">
        <f t="shared" ref="H3:H13" si="0">G3/2</f>
        <v>450</v>
      </c>
      <c r="I3" s="164"/>
      <c r="J3" s="175"/>
      <c r="K3" s="20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22.5" customHeight="1">
      <c r="A4" s="164"/>
      <c r="B4" s="172">
        <v>2</v>
      </c>
      <c r="C4" s="4" t="str">
        <f>'Double Score'!C113</f>
        <v>Linda Smith &amp; Jerilyn Keller</v>
      </c>
      <c r="D4" s="164"/>
      <c r="E4" s="164">
        <f>'Double Score'!K116</f>
        <v>1451</v>
      </c>
      <c r="F4" s="164"/>
      <c r="G4" s="174">
        <v>450</v>
      </c>
      <c r="H4" s="174">
        <f t="shared" si="0"/>
        <v>225</v>
      </c>
      <c r="I4" s="164"/>
      <c r="J4" s="175"/>
      <c r="K4" s="206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2.5" customHeight="1">
      <c r="A5" s="164"/>
      <c r="B5" s="172">
        <v>3</v>
      </c>
      <c r="C5" s="4" t="str">
        <f>'Double Score'!C148</f>
        <v>Karyl Hummel &amp; Michael Hummel</v>
      </c>
      <c r="D5" s="164"/>
      <c r="E5" s="164">
        <f>'Double Score'!K151</f>
        <v>1397</v>
      </c>
      <c r="F5" s="164"/>
      <c r="G5" s="174">
        <v>240</v>
      </c>
      <c r="H5" s="174">
        <f t="shared" si="0"/>
        <v>120</v>
      </c>
      <c r="I5" s="164"/>
      <c r="J5" s="175"/>
      <c r="K5" s="206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2.5" customHeight="1">
      <c r="A6" s="164"/>
      <c r="B6" s="172">
        <v>4</v>
      </c>
      <c r="C6" s="4" t="str">
        <f>'Double Score'!C228</f>
        <v>Buddy Biffel &amp; Wade Engelsman</v>
      </c>
      <c r="D6" s="164"/>
      <c r="E6" s="164">
        <f>'Double Score'!K231</f>
        <v>1386</v>
      </c>
      <c r="F6" s="164"/>
      <c r="G6" s="174">
        <v>150</v>
      </c>
      <c r="H6" s="174">
        <f t="shared" si="0"/>
        <v>75</v>
      </c>
      <c r="I6" s="164"/>
      <c r="J6" s="175"/>
      <c r="K6" s="206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2.5" customHeight="1">
      <c r="A7" s="164"/>
      <c r="B7" s="172">
        <v>5</v>
      </c>
      <c r="C7" s="4" t="str">
        <f>'Double Score'!C188</f>
        <v>Janet Bowman &amp; Michael Hellman</v>
      </c>
      <c r="D7" s="164"/>
      <c r="E7" s="164">
        <f>'Double Score'!K191</f>
        <v>1382</v>
      </c>
      <c r="F7" s="164"/>
      <c r="G7" s="174">
        <v>110</v>
      </c>
      <c r="H7" s="174">
        <f t="shared" si="0"/>
        <v>55</v>
      </c>
      <c r="I7" s="164"/>
      <c r="J7" s="175"/>
      <c r="K7" s="206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2.5" customHeight="1">
      <c r="A8" s="164"/>
      <c r="B8" s="172">
        <v>6</v>
      </c>
      <c r="C8" s="4" t="str">
        <f>'Double Score'!C8</f>
        <v>Stephanie Hurwitz &amp; Joshua Dalton</v>
      </c>
      <c r="D8" s="207"/>
      <c r="E8" s="164">
        <f>'Double Score'!K11</f>
        <v>1373</v>
      </c>
      <c r="F8" s="164"/>
      <c r="G8" s="174">
        <v>100</v>
      </c>
      <c r="H8" s="174">
        <f t="shared" si="0"/>
        <v>50</v>
      </c>
      <c r="I8" s="164"/>
      <c r="J8" s="175"/>
      <c r="K8" s="206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22.5" customHeight="1">
      <c r="A9" s="164"/>
      <c r="B9" s="172">
        <v>7</v>
      </c>
      <c r="C9" s="4" t="str">
        <f>'Double Score'!C198</f>
        <v>Jennifer Sizemore &amp; Jerry Ferguson</v>
      </c>
      <c r="D9" s="164"/>
      <c r="E9" s="164">
        <f>'Double Score'!K201</f>
        <v>1372</v>
      </c>
      <c r="F9" s="164"/>
      <c r="G9" s="174">
        <v>90</v>
      </c>
      <c r="H9" s="174">
        <f t="shared" si="0"/>
        <v>45</v>
      </c>
      <c r="I9" s="164"/>
      <c r="J9" s="175"/>
      <c r="K9" s="206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22.5" customHeight="1">
      <c r="A10" s="164"/>
      <c r="B10" s="172">
        <v>8</v>
      </c>
      <c r="C10" s="4" t="str">
        <f>'Double Score'!C218</f>
        <v>Abel Torres &amp; Rex Pike, Jr.</v>
      </c>
      <c r="D10" s="164"/>
      <c r="E10" s="164">
        <f>'Double Score'!K221</f>
        <v>1367</v>
      </c>
      <c r="F10" s="164"/>
      <c r="G10" s="174">
        <v>80</v>
      </c>
      <c r="H10" s="174">
        <f t="shared" si="0"/>
        <v>40</v>
      </c>
      <c r="I10" s="164"/>
      <c r="J10" s="175"/>
      <c r="K10" s="206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22.5" customHeight="1">
      <c r="A11" s="164"/>
      <c r="B11" s="172">
        <v>9</v>
      </c>
      <c r="C11" s="4" t="str">
        <f>'Double Score'!C3</f>
        <v>Richard Higgins &amp; Theron Parker</v>
      </c>
      <c r="D11" s="207"/>
      <c r="E11" s="164">
        <f>'Double Score'!K6</f>
        <v>1363</v>
      </c>
      <c r="F11" s="164"/>
      <c r="G11" s="174">
        <v>70</v>
      </c>
      <c r="H11" s="174">
        <f t="shared" si="0"/>
        <v>35</v>
      </c>
      <c r="I11" s="164"/>
      <c r="J11" s="175"/>
      <c r="K11" s="206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22.5" customHeight="1">
      <c r="A12" s="164"/>
      <c r="B12" s="172">
        <v>10</v>
      </c>
      <c r="C12" s="4" t="str">
        <f>'Double Score'!C123</f>
        <v>Alma Gomez &amp; Mindy Treviso</v>
      </c>
      <c r="D12" s="164"/>
      <c r="E12" s="164">
        <f>'Double Score'!K126</f>
        <v>1360</v>
      </c>
      <c r="F12" s="164"/>
      <c r="G12" s="174">
        <v>60</v>
      </c>
      <c r="H12" s="174">
        <f t="shared" si="0"/>
        <v>30</v>
      </c>
      <c r="I12" s="164"/>
      <c r="J12" s="175"/>
      <c r="K12" s="206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22.5" customHeight="1">
      <c r="A13" s="164"/>
      <c r="B13" s="176">
        <v>11</v>
      </c>
      <c r="C13" s="208" t="str">
        <f>'Double Score'!C23</f>
        <v>Stacey Pate &amp; Douglas Haley</v>
      </c>
      <c r="D13" s="209"/>
      <c r="E13" s="210">
        <f>'Double Score'!K26</f>
        <v>1354</v>
      </c>
      <c r="F13" s="210"/>
      <c r="G13" s="177">
        <v>50</v>
      </c>
      <c r="H13" s="177">
        <f t="shared" si="0"/>
        <v>25</v>
      </c>
      <c r="I13" s="210"/>
      <c r="J13" s="178"/>
      <c r="K13" s="206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22.5" customHeight="1">
      <c r="A14" s="164"/>
      <c r="B14" s="172">
        <v>12</v>
      </c>
      <c r="C14" s="4" t="str">
        <f>'Double Score'!C33</f>
        <v>Fay Garvin &amp; Robert Smith</v>
      </c>
      <c r="D14" s="164"/>
      <c r="E14" s="164">
        <f>'Double Score'!K36</f>
        <v>1353</v>
      </c>
      <c r="F14" s="164"/>
      <c r="G14" s="164"/>
      <c r="H14" s="164"/>
      <c r="I14" s="164"/>
      <c r="J14" s="175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22.5" customHeight="1">
      <c r="A15" s="164"/>
      <c r="B15" s="172">
        <v>13</v>
      </c>
      <c r="C15" s="4" t="str">
        <f>'Double Score'!C88</f>
        <v>Michael Triplett &amp; Binh Nguyen</v>
      </c>
      <c r="D15" s="164"/>
      <c r="E15" s="164">
        <f>'Double Score'!K91</f>
        <v>1346</v>
      </c>
      <c r="F15" s="164"/>
      <c r="G15" s="164"/>
      <c r="H15" s="164"/>
      <c r="I15" s="164"/>
      <c r="J15" s="175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22.5" customHeight="1">
      <c r="A16" s="164"/>
      <c r="B16" s="172">
        <v>14</v>
      </c>
      <c r="C16" s="4" t="str">
        <f>'Double Score'!C128</f>
        <v>Cody Burks &amp; Joseph Brown</v>
      </c>
      <c r="D16" s="164"/>
      <c r="E16" s="164">
        <f>'Double Score'!K131</f>
        <v>1342</v>
      </c>
      <c r="F16" s="164"/>
      <c r="G16" s="164"/>
      <c r="H16" s="164"/>
      <c r="I16" s="164"/>
      <c r="J16" s="175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22.5" customHeight="1">
      <c r="A17" s="164"/>
      <c r="B17" s="172">
        <v>15</v>
      </c>
      <c r="C17" s="4" t="str">
        <f>'Double Score'!C98</f>
        <v>Jennifer Fannon &amp; Larry Dalton</v>
      </c>
      <c r="D17" s="164"/>
      <c r="E17" s="164">
        <f>'Double Score'!K101</f>
        <v>1341</v>
      </c>
      <c r="F17" s="164"/>
      <c r="G17" s="164"/>
      <c r="H17" s="164"/>
      <c r="I17" s="164"/>
      <c r="J17" s="175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22.5" customHeight="1">
      <c r="A18" s="164"/>
      <c r="B18" s="172">
        <v>16</v>
      </c>
      <c r="C18" s="4" t="str">
        <f>'Double Score'!C18</f>
        <v>Alex Bonura &amp; Walter Holder</v>
      </c>
      <c r="D18" s="164"/>
      <c r="E18" s="164">
        <f>'Double Score'!K21</f>
        <v>1336</v>
      </c>
      <c r="F18" s="164"/>
      <c r="G18" s="164"/>
      <c r="H18" s="164"/>
      <c r="I18" s="164"/>
      <c r="J18" s="175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22.5" customHeight="1">
      <c r="A19" s="164"/>
      <c r="B19" s="172">
        <v>17</v>
      </c>
      <c r="C19" s="4" t="str">
        <f>'Double Score'!C73</f>
        <v>Katie Collins &amp; Frank Roop, Jr.</v>
      </c>
      <c r="D19" s="164"/>
      <c r="E19" s="164">
        <f>'Double Score'!K76</f>
        <v>1322</v>
      </c>
      <c r="F19" s="164"/>
      <c r="G19" s="164"/>
      <c r="H19" s="164"/>
      <c r="I19" s="164"/>
      <c r="J19" s="175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22.5" customHeight="1">
      <c r="A20" s="164"/>
      <c r="B20" s="172">
        <v>18</v>
      </c>
      <c r="C20" s="4" t="str">
        <f>'Double Score'!C193</f>
        <v>Phillip Higginbotham &amp; Jorge Meraz</v>
      </c>
      <c r="D20" s="164"/>
      <c r="E20" s="164">
        <f>'Double Score'!K196</f>
        <v>1313</v>
      </c>
      <c r="F20" s="164"/>
      <c r="G20" s="164"/>
      <c r="H20" s="164"/>
      <c r="I20" s="164"/>
      <c r="J20" s="175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22.5" customHeight="1">
      <c r="A21" s="164"/>
      <c r="B21" s="172">
        <v>19</v>
      </c>
      <c r="C21" s="4" t="str">
        <f>'Double Score'!C213</f>
        <v>Elexis Banks &amp; James Tate</v>
      </c>
      <c r="D21" s="164"/>
      <c r="E21" s="164">
        <f>'Double Score'!K216</f>
        <v>1302</v>
      </c>
      <c r="F21" s="164"/>
      <c r="G21" s="164"/>
      <c r="H21" s="164"/>
      <c r="I21" s="164"/>
      <c r="J21" s="175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22.5" customHeight="1">
      <c r="A22" s="164"/>
      <c r="B22" s="172">
        <v>20</v>
      </c>
      <c r="C22" s="4" t="str">
        <f>'Double Score'!C28</f>
        <v>Elton Roberson &amp; John Sidener</v>
      </c>
      <c r="D22" s="207"/>
      <c r="E22" s="164">
        <f>'Double Score'!K31</f>
        <v>1300</v>
      </c>
      <c r="F22" s="164"/>
      <c r="G22" s="164"/>
      <c r="H22" s="164"/>
      <c r="I22" s="164"/>
      <c r="J22" s="175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22.5" customHeight="1">
      <c r="A23" s="164"/>
      <c r="B23" s="172">
        <v>21</v>
      </c>
      <c r="C23" s="4" t="str">
        <f>'Double Score'!C208</f>
        <v>Margie Graham &amp; Troy Graham</v>
      </c>
      <c r="D23" s="164"/>
      <c r="E23" s="164">
        <f>'Double Score'!K211</f>
        <v>1294</v>
      </c>
      <c r="F23" s="164"/>
      <c r="G23" s="164"/>
      <c r="H23" s="164"/>
      <c r="I23" s="164"/>
      <c r="J23" s="175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22.5" customHeight="1">
      <c r="A24" s="164"/>
      <c r="B24" s="172">
        <v>22</v>
      </c>
      <c r="C24" s="4" t="str">
        <f>'Double Score'!C103</f>
        <v>Philip Mills &amp; Jerilyn Mayhak</v>
      </c>
      <c r="D24" s="164"/>
      <c r="E24" s="164">
        <f>'Double Score'!K106</f>
        <v>1293</v>
      </c>
      <c r="F24" s="164"/>
      <c r="G24" s="164"/>
      <c r="H24" s="164"/>
      <c r="I24" s="164"/>
      <c r="J24" s="175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22.5" customHeight="1">
      <c r="A25" s="164"/>
      <c r="B25" s="172">
        <v>23</v>
      </c>
      <c r="C25" s="4" t="str">
        <f>'Double Score'!C168</f>
        <v>Luci Ryan &amp; Wilbur Wright</v>
      </c>
      <c r="D25" s="164"/>
      <c r="E25" s="164">
        <f>'Double Score'!K171</f>
        <v>1287</v>
      </c>
      <c r="F25" s="164"/>
      <c r="G25" s="164"/>
      <c r="H25" s="164"/>
      <c r="I25" s="164"/>
      <c r="J25" s="175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22.5" customHeight="1">
      <c r="A26" s="164"/>
      <c r="B26" s="172">
        <v>24</v>
      </c>
      <c r="C26" s="4" t="str">
        <f>'Double Score'!C53</f>
        <v>Walter Haskett &amp; Mary Hartzell</v>
      </c>
      <c r="D26" s="164"/>
      <c r="E26" s="164">
        <f>'Double Score'!K56</f>
        <v>1280</v>
      </c>
      <c r="F26" s="164"/>
      <c r="G26" s="164"/>
      <c r="H26" s="164"/>
      <c r="I26" s="164"/>
      <c r="J26" s="175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22.5" customHeight="1">
      <c r="A27" s="164"/>
      <c r="B27" s="172">
        <v>25</v>
      </c>
      <c r="C27" s="4" t="str">
        <f>'Double Score'!C93</f>
        <v>Tina Wimberley &amp; Gregory Burk</v>
      </c>
      <c r="D27" s="164"/>
      <c r="E27" s="164">
        <f>'Double Score'!K96</f>
        <v>1279</v>
      </c>
      <c r="F27" s="164"/>
      <c r="G27" s="164"/>
      <c r="H27" s="164"/>
      <c r="I27" s="164"/>
      <c r="J27" s="175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22.5" customHeight="1">
      <c r="A28" s="164"/>
      <c r="B28" s="172">
        <v>26</v>
      </c>
      <c r="C28" s="4" t="str">
        <f>'Double Score'!C183</f>
        <v>Jimmy Perez &amp; Rex Ryan</v>
      </c>
      <c r="D28" s="164"/>
      <c r="E28" s="164">
        <f>'Double Score'!K186</f>
        <v>1277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22.5" customHeight="1">
      <c r="A29" s="164"/>
      <c r="B29" s="172">
        <v>27</v>
      </c>
      <c r="C29" s="4" t="str">
        <f>'Double Score'!C203</f>
        <v>Bryon Campbell &amp; Melchora Lee</v>
      </c>
      <c r="D29" s="164"/>
      <c r="E29" s="164">
        <f>'Double Score'!K206</f>
        <v>1271</v>
      </c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22.5" customHeight="1">
      <c r="A30" s="164"/>
      <c r="B30" s="172">
        <v>28</v>
      </c>
      <c r="C30" s="4" t="str">
        <f>'Double Score'!C48</f>
        <v>Terrie Bogle &amp; Ken Arnold</v>
      </c>
      <c r="D30" s="164"/>
      <c r="E30" s="164">
        <f>'Double Score'!K51</f>
        <v>1256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22.5" customHeight="1">
      <c r="A31" s="164"/>
      <c r="B31" s="172">
        <v>29</v>
      </c>
      <c r="C31" s="4" t="str">
        <f>'Double Score'!C63</f>
        <v>Barbara Craig &amp; Kimberly Beck</v>
      </c>
      <c r="D31" s="164"/>
      <c r="E31" s="164">
        <f>'Double Score'!K66</f>
        <v>1256</v>
      </c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22.5" customHeight="1">
      <c r="A32" s="164"/>
      <c r="B32" s="172">
        <v>30</v>
      </c>
      <c r="C32" s="4" t="str">
        <f>'Double Score'!C38</f>
        <v>Pilar Hernandez &amp; Anthony Jones</v>
      </c>
      <c r="D32" s="207"/>
      <c r="E32" s="164">
        <f>'Double Score'!K41</f>
        <v>1249</v>
      </c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22.5" customHeight="1">
      <c r="A33" s="164"/>
      <c r="B33" s="172">
        <v>31</v>
      </c>
      <c r="C33" s="4" t="str">
        <f>'Double Score'!C158</f>
        <v>Dominique Parisi &amp; Jose Ybarra</v>
      </c>
      <c r="D33" s="164"/>
      <c r="E33" s="164">
        <f>'Double Score'!K161</f>
        <v>1249</v>
      </c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22.5" customHeight="1">
      <c r="A34" s="164"/>
      <c r="B34" s="172">
        <v>32</v>
      </c>
      <c r="C34" s="4" t="str">
        <f>'Double Score'!C58</f>
        <v>Ricky Morgan &amp; Thomas Daugherty</v>
      </c>
      <c r="D34" s="164"/>
      <c r="E34" s="164">
        <f>'Double Score'!K61</f>
        <v>1228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22.5" customHeight="1">
      <c r="A35" s="164"/>
      <c r="B35" s="172">
        <v>33</v>
      </c>
      <c r="C35" s="4" t="str">
        <f>'Double Score'!C153</f>
        <v>Mary Ryba &amp; Mike Clifton</v>
      </c>
      <c r="D35" s="164"/>
      <c r="E35" s="164">
        <f>'Double Score'!K156</f>
        <v>1223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22.5" customHeight="1">
      <c r="A36" s="164"/>
      <c r="B36" s="172">
        <v>34</v>
      </c>
      <c r="C36" s="4" t="str">
        <f>'Double Score'!C133</f>
        <v>Soila Reyna &amp; Darryl Conner</v>
      </c>
      <c r="D36" s="164"/>
      <c r="E36" s="164">
        <f>'Double Score'!K136</f>
        <v>1220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22.5" customHeight="1">
      <c r="A37" s="164"/>
      <c r="B37" s="172">
        <v>35</v>
      </c>
      <c r="C37" s="4" t="str">
        <f>'Double Score'!C68</f>
        <v>Kristy Mnich &amp; Michael Mnich</v>
      </c>
      <c r="D37" s="164"/>
      <c r="E37" s="164">
        <f>'Double Score'!K71</f>
        <v>1217</v>
      </c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22.5" customHeight="1">
      <c r="A38" s="164"/>
      <c r="B38" s="172">
        <v>36</v>
      </c>
      <c r="C38" s="4" t="str">
        <f>'Double Score'!C163</f>
        <v>John Wade &amp; Lavon Hunter</v>
      </c>
      <c r="D38" s="164"/>
      <c r="E38" s="164">
        <f>'Double Score'!K166</f>
        <v>1213</v>
      </c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22.5" customHeight="1">
      <c r="A39" s="164"/>
      <c r="B39" s="172">
        <v>37</v>
      </c>
      <c r="C39" s="4" t="str">
        <f>'Double Score'!C118</f>
        <v>Charles McBee &amp; James Kelly</v>
      </c>
      <c r="D39" s="164"/>
      <c r="E39" s="164">
        <f>'Double Score'!K121</f>
        <v>1210</v>
      </c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22.5" customHeight="1">
      <c r="A40" s="164"/>
      <c r="B40" s="172">
        <v>38</v>
      </c>
      <c r="C40" s="4" t="str">
        <f>'Double Score'!C173</f>
        <v>William Bogle &amp; Albert Ponder</v>
      </c>
      <c r="D40" s="164"/>
      <c r="E40" s="164">
        <f>'Double Score'!K176</f>
        <v>1203</v>
      </c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22.5" customHeight="1">
      <c r="A41" s="164"/>
      <c r="B41" s="172">
        <v>39</v>
      </c>
      <c r="C41" s="4" t="str">
        <f>'Double Score'!C223</f>
        <v>Steven Nutt &amp; LuAnn Burkhalter-Mills</v>
      </c>
      <c r="D41" s="164"/>
      <c r="E41" s="164">
        <f>'Double Score'!K226</f>
        <v>1201</v>
      </c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22.5" customHeight="1">
      <c r="A42" s="164"/>
      <c r="B42" s="172">
        <v>40</v>
      </c>
      <c r="C42" s="4" t="str">
        <f>'Double Score'!C43</f>
        <v>Elmo Hickerson &amp; Sandra Manley</v>
      </c>
      <c r="D42" s="207"/>
      <c r="E42" s="164">
        <f>'Double Score'!K46</f>
        <v>1199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22.5" customHeight="1">
      <c r="A43" s="164"/>
      <c r="B43" s="172">
        <v>41</v>
      </c>
      <c r="C43" s="4" t="str">
        <f>'Double Score'!C13</f>
        <v>Ann Marie Wagnor-White &amp; Donald Modisette</v>
      </c>
      <c r="D43" s="207"/>
      <c r="E43" s="164">
        <f>'Double Score'!K16</f>
        <v>1196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22.5" customHeight="1">
      <c r="A44" s="164"/>
      <c r="B44" s="172">
        <v>42</v>
      </c>
      <c r="C44" s="4" t="str">
        <f>'Double Score'!C138</f>
        <v>Kelvin Crable &amp; Dustin Sargent</v>
      </c>
      <c r="D44" s="164"/>
      <c r="E44" s="164">
        <f>'Double Score'!K141</f>
        <v>1178</v>
      </c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22.5" customHeight="1">
      <c r="A45" s="164"/>
      <c r="B45" s="172">
        <v>43</v>
      </c>
      <c r="C45" s="4" t="str">
        <f>'Double Score'!C178</f>
        <v>Melinda Alonzo &amp; Lori Whitfield</v>
      </c>
      <c r="D45" s="164"/>
      <c r="E45" s="164">
        <f>'Double Score'!K181</f>
        <v>1171</v>
      </c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22.5" customHeight="1">
      <c r="A46" s="164"/>
      <c r="B46" s="172">
        <v>44</v>
      </c>
      <c r="C46" s="4" t="str">
        <f>'Double Score'!C83</f>
        <v>Reginald Adams &amp; Bobbye Phillips</v>
      </c>
      <c r="D46" s="164"/>
      <c r="E46" s="164">
        <f>'Double Score'!K86</f>
        <v>1167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22.5" customHeight="1">
      <c r="A47" s="164"/>
      <c r="B47" s="172">
        <v>45</v>
      </c>
      <c r="C47" s="4" t="str">
        <f>'Double Score'!C143</f>
        <v>Ted Thomas &amp; Dennis Kuehne</v>
      </c>
      <c r="D47" s="164"/>
      <c r="E47" s="164">
        <f>'Double Score'!K146</f>
        <v>1144</v>
      </c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22.5" customHeight="1">
      <c r="A48" s="164"/>
      <c r="B48" s="172">
        <v>46</v>
      </c>
      <c r="C48" s="4" t="str">
        <f>'Double Score'!C78</f>
        <v>Wendy Mayhak &amp; Calvin Anderson</v>
      </c>
      <c r="D48" s="164"/>
      <c r="E48" s="164">
        <f>'Double Score'!K81</f>
        <v>1099</v>
      </c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2:10" ht="15.75" customHeight="1">
      <c r="B49" s="43"/>
      <c r="C49" s="2"/>
      <c r="E49" s="43"/>
      <c r="J49" s="43"/>
    </row>
    <row r="50" spans="2:10" ht="15.75" customHeight="1">
      <c r="B50" s="43"/>
      <c r="C50" s="2"/>
      <c r="E50" s="43"/>
      <c r="J50" s="43"/>
    </row>
    <row r="51" spans="2:10" ht="15.75" customHeight="1">
      <c r="B51" s="43"/>
      <c r="C51" s="2"/>
      <c r="E51" s="43"/>
      <c r="J51" s="43"/>
    </row>
    <row r="52" spans="2:10" ht="15.75" customHeight="1">
      <c r="B52" s="43"/>
      <c r="C52" s="2"/>
      <c r="E52" s="43"/>
      <c r="J52" s="43"/>
    </row>
    <row r="53" spans="2:10" ht="15.75" customHeight="1">
      <c r="B53" s="43"/>
      <c r="C53" s="2"/>
      <c r="E53" s="43"/>
      <c r="J53" s="43"/>
    </row>
    <row r="54" spans="2:10" ht="15.75" customHeight="1">
      <c r="B54" s="43"/>
      <c r="C54" s="2"/>
      <c r="E54" s="43"/>
      <c r="J54" s="43"/>
    </row>
    <row r="55" spans="2:10" ht="15.75" customHeight="1">
      <c r="B55" s="43"/>
      <c r="C55" s="2"/>
      <c r="E55" s="43"/>
      <c r="J55" s="43"/>
    </row>
    <row r="56" spans="2:10" ht="15.75" customHeight="1">
      <c r="B56" s="43"/>
      <c r="C56" s="2"/>
      <c r="E56" s="43"/>
      <c r="J56" s="43"/>
    </row>
    <row r="57" spans="2:10" ht="15.75" customHeight="1">
      <c r="B57" s="43"/>
      <c r="C57" s="2"/>
      <c r="E57" s="43"/>
      <c r="J57" s="43"/>
    </row>
    <row r="58" spans="2:10" ht="15.75" customHeight="1">
      <c r="B58" s="43"/>
      <c r="C58" s="2"/>
      <c r="E58" s="43"/>
      <c r="J58" s="43"/>
    </row>
    <row r="59" spans="2:10" ht="15.75" customHeight="1">
      <c r="B59" s="43"/>
      <c r="C59" s="2"/>
      <c r="E59" s="43"/>
      <c r="J59" s="43"/>
    </row>
    <row r="60" spans="2:10" ht="15.75" customHeight="1">
      <c r="B60" s="43"/>
      <c r="C60" s="2"/>
      <c r="E60" s="43"/>
      <c r="J60" s="43"/>
    </row>
    <row r="61" spans="2:10" ht="15.75" customHeight="1">
      <c r="B61" s="43"/>
      <c r="C61" s="2"/>
      <c r="E61" s="43"/>
      <c r="J61" s="43"/>
    </row>
    <row r="62" spans="2:10" ht="15.75" customHeight="1">
      <c r="B62" s="43"/>
      <c r="C62" s="2"/>
      <c r="E62" s="43"/>
      <c r="J62" s="43"/>
    </row>
    <row r="63" spans="2:10" ht="15.75" customHeight="1">
      <c r="B63" s="43"/>
      <c r="C63" s="2"/>
      <c r="E63" s="43"/>
      <c r="J63" s="43"/>
    </row>
    <row r="64" spans="2:10" ht="15.75" customHeight="1">
      <c r="B64" s="43"/>
      <c r="C64" s="2"/>
      <c r="E64" s="43"/>
      <c r="J64" s="43"/>
    </row>
    <row r="65" spans="2:10" ht="15.75" customHeight="1">
      <c r="B65" s="43"/>
      <c r="C65" s="2"/>
      <c r="E65" s="43"/>
      <c r="J65" s="43"/>
    </row>
    <row r="66" spans="2:10" ht="15.75" customHeight="1">
      <c r="B66" s="43"/>
      <c r="C66" s="2"/>
      <c r="E66" s="43"/>
      <c r="J66" s="43"/>
    </row>
    <row r="67" spans="2:10" ht="15.75" customHeight="1">
      <c r="B67" s="43"/>
      <c r="C67" s="2"/>
      <c r="E67" s="43"/>
      <c r="J67" s="43"/>
    </row>
    <row r="68" spans="2:10" ht="15.75" customHeight="1">
      <c r="B68" s="43"/>
      <c r="C68" s="2"/>
      <c r="E68" s="43"/>
      <c r="J68" s="43"/>
    </row>
    <row r="69" spans="2:10" ht="15.75" customHeight="1">
      <c r="B69" s="43"/>
      <c r="C69" s="2"/>
      <c r="E69" s="43"/>
      <c r="J69" s="43"/>
    </row>
    <row r="70" spans="2:10" ht="15.75" customHeight="1">
      <c r="B70" s="43"/>
      <c r="C70" s="2"/>
      <c r="E70" s="43"/>
      <c r="J70" s="43"/>
    </row>
    <row r="71" spans="2:10" ht="15.75" customHeight="1">
      <c r="B71" s="43"/>
      <c r="C71" s="2"/>
      <c r="E71" s="43"/>
      <c r="J71" s="43"/>
    </row>
    <row r="72" spans="2:10" ht="15.75" customHeight="1">
      <c r="B72" s="43"/>
      <c r="C72" s="2"/>
      <c r="E72" s="43"/>
      <c r="J72" s="43"/>
    </row>
    <row r="73" spans="2:10" ht="15.75" customHeight="1">
      <c r="B73" s="43"/>
      <c r="C73" s="2"/>
      <c r="E73" s="43"/>
      <c r="J73" s="43"/>
    </row>
    <row r="74" spans="2:10" ht="15.75" customHeight="1">
      <c r="B74" s="43"/>
      <c r="C74" s="2"/>
      <c r="E74" s="43"/>
      <c r="J74" s="43"/>
    </row>
    <row r="75" spans="2:10" ht="15.75" customHeight="1">
      <c r="B75" s="43"/>
      <c r="C75" s="2"/>
      <c r="E75" s="43"/>
      <c r="J75" s="43"/>
    </row>
    <row r="76" spans="2:10" ht="15.75" customHeight="1">
      <c r="B76" s="43"/>
      <c r="C76" s="2"/>
      <c r="E76" s="43"/>
      <c r="J76" s="43"/>
    </row>
    <row r="77" spans="2:10" ht="15.75" customHeight="1">
      <c r="B77" s="43"/>
      <c r="C77" s="2"/>
      <c r="E77" s="43"/>
      <c r="J77" s="43"/>
    </row>
    <row r="78" spans="2:10" ht="15.75" customHeight="1">
      <c r="B78" s="43"/>
      <c r="C78" s="2"/>
      <c r="E78" s="43"/>
      <c r="J78" s="43"/>
    </row>
    <row r="79" spans="2:10" ht="15.75" customHeight="1">
      <c r="B79" s="43"/>
      <c r="C79" s="2"/>
      <c r="E79" s="43"/>
      <c r="J79" s="43"/>
    </row>
    <row r="80" spans="2:10" ht="15.75" customHeight="1">
      <c r="B80" s="43"/>
      <c r="C80" s="2"/>
      <c r="E80" s="43"/>
      <c r="J80" s="43"/>
    </row>
    <row r="81" spans="2:10" ht="15.75" customHeight="1">
      <c r="B81" s="43"/>
      <c r="C81" s="2"/>
      <c r="E81" s="43"/>
      <c r="J81" s="43"/>
    </row>
    <row r="82" spans="2:10" ht="15.75" customHeight="1">
      <c r="B82" s="43"/>
      <c r="C82" s="2"/>
      <c r="E82" s="43"/>
      <c r="J82" s="43"/>
    </row>
    <row r="83" spans="2:10" ht="15.75" customHeight="1">
      <c r="B83" s="43"/>
      <c r="C83" s="2"/>
      <c r="E83" s="43"/>
      <c r="J83" s="43"/>
    </row>
    <row r="84" spans="2:10" ht="15.75" customHeight="1">
      <c r="B84" s="43"/>
      <c r="C84" s="2"/>
      <c r="E84" s="43"/>
      <c r="J84" s="43"/>
    </row>
    <row r="85" spans="2:10" ht="15.75" customHeight="1">
      <c r="B85" s="43"/>
      <c r="C85" s="2"/>
      <c r="E85" s="43"/>
      <c r="J85" s="43"/>
    </row>
    <row r="86" spans="2:10" ht="15.75" customHeight="1">
      <c r="B86" s="43"/>
      <c r="C86" s="2"/>
      <c r="E86" s="43"/>
      <c r="J86" s="43"/>
    </row>
    <row r="87" spans="2:10" ht="15.75" customHeight="1">
      <c r="B87" s="43"/>
      <c r="C87" s="2"/>
      <c r="E87" s="43"/>
      <c r="J87" s="43"/>
    </row>
    <row r="88" spans="2:10" ht="15.75" customHeight="1">
      <c r="B88" s="43"/>
      <c r="C88" s="2"/>
      <c r="E88" s="43"/>
      <c r="J88" s="43"/>
    </row>
    <row r="89" spans="2:10" ht="15.75" customHeight="1">
      <c r="B89" s="43"/>
      <c r="C89" s="2"/>
      <c r="E89" s="43"/>
      <c r="J89" s="43"/>
    </row>
    <row r="90" spans="2:10" ht="15.75" customHeight="1">
      <c r="B90" s="43"/>
      <c r="C90" s="2"/>
      <c r="E90" s="43"/>
      <c r="J90" s="43"/>
    </row>
    <row r="91" spans="2:10" ht="15.75" customHeight="1">
      <c r="B91" s="43"/>
      <c r="C91" s="2"/>
      <c r="E91" s="43"/>
      <c r="J91" s="43"/>
    </row>
    <row r="92" spans="2:10" ht="15.75" customHeight="1">
      <c r="B92" s="43"/>
      <c r="C92" s="2"/>
      <c r="E92" s="43"/>
      <c r="J92" s="43"/>
    </row>
    <row r="93" spans="2:10" ht="15.75" customHeight="1">
      <c r="B93" s="43"/>
      <c r="C93" s="2"/>
      <c r="E93" s="43"/>
      <c r="J93" s="43"/>
    </row>
    <row r="94" spans="2:10" ht="15.75" customHeight="1">
      <c r="B94" s="43"/>
      <c r="C94" s="2"/>
      <c r="E94" s="43"/>
      <c r="J94" s="43"/>
    </row>
    <row r="95" spans="2:10" ht="15.75" customHeight="1">
      <c r="B95" s="43"/>
      <c r="C95" s="2"/>
      <c r="E95" s="43"/>
      <c r="J95" s="43"/>
    </row>
    <row r="96" spans="2:10" ht="15.75" customHeight="1">
      <c r="B96" s="43"/>
      <c r="C96" s="2"/>
      <c r="E96" s="43"/>
      <c r="J96" s="43"/>
    </row>
    <row r="97" spans="2:10" ht="15.75" customHeight="1">
      <c r="B97" s="43"/>
      <c r="C97" s="2"/>
      <c r="E97" s="43"/>
      <c r="J97" s="43"/>
    </row>
    <row r="98" spans="2:10" ht="15.75" customHeight="1">
      <c r="B98" s="43"/>
      <c r="C98" s="2"/>
      <c r="E98" s="43"/>
      <c r="J98" s="43"/>
    </row>
    <row r="99" spans="2:10" ht="15.75" customHeight="1">
      <c r="B99" s="43"/>
      <c r="C99" s="2"/>
      <c r="E99" s="43"/>
      <c r="J99" s="43"/>
    </row>
    <row r="100" spans="2:10" ht="15.75" customHeight="1">
      <c r="B100" s="43"/>
      <c r="C100" s="2"/>
      <c r="E100" s="43"/>
      <c r="J100" s="43"/>
    </row>
    <row r="101" spans="2:10" ht="15.75" customHeight="1">
      <c r="B101" s="43"/>
      <c r="C101" s="2"/>
      <c r="E101" s="43"/>
      <c r="J101" s="43"/>
    </row>
    <row r="102" spans="2:10" ht="15.75" customHeight="1">
      <c r="B102" s="43"/>
      <c r="C102" s="2"/>
      <c r="E102" s="43"/>
      <c r="J102" s="43"/>
    </row>
    <row r="103" spans="2:10" ht="15.75" customHeight="1">
      <c r="B103" s="43"/>
      <c r="C103" s="2"/>
      <c r="E103" s="43"/>
      <c r="J103" s="43"/>
    </row>
    <row r="104" spans="2:10" ht="15.75" customHeight="1">
      <c r="B104" s="43"/>
      <c r="C104" s="2"/>
      <c r="E104" s="43"/>
      <c r="J104" s="43"/>
    </row>
    <row r="105" spans="2:10" ht="15.75" customHeight="1">
      <c r="B105" s="43"/>
      <c r="C105" s="2"/>
      <c r="E105" s="43"/>
      <c r="J105" s="43"/>
    </row>
    <row r="106" spans="2:10" ht="15.75" customHeight="1">
      <c r="B106" s="43"/>
      <c r="C106" s="2"/>
      <c r="E106" s="43"/>
      <c r="J106" s="43"/>
    </row>
    <row r="107" spans="2:10" ht="15.75" customHeight="1">
      <c r="B107" s="43"/>
      <c r="C107" s="2"/>
      <c r="E107" s="43"/>
      <c r="J107" s="43"/>
    </row>
    <row r="108" spans="2:10" ht="15.75" customHeight="1">
      <c r="B108" s="43"/>
      <c r="C108" s="2"/>
      <c r="E108" s="43"/>
      <c r="J108" s="43"/>
    </row>
    <row r="109" spans="2:10" ht="15.75" customHeight="1">
      <c r="B109" s="43"/>
      <c r="C109" s="2"/>
      <c r="E109" s="43"/>
      <c r="J109" s="43"/>
    </row>
    <row r="110" spans="2:10" ht="15.75" customHeight="1">
      <c r="B110" s="43"/>
      <c r="C110" s="2"/>
      <c r="E110" s="43"/>
      <c r="J110" s="43"/>
    </row>
    <row r="111" spans="2:10" ht="15.75" customHeight="1">
      <c r="B111" s="43"/>
      <c r="C111" s="2"/>
      <c r="E111" s="43"/>
      <c r="J111" s="43"/>
    </row>
    <row r="112" spans="2:10" ht="15.75" customHeight="1">
      <c r="B112" s="43"/>
      <c r="C112" s="2"/>
      <c r="E112" s="43"/>
      <c r="J112" s="43"/>
    </row>
    <row r="113" spans="2:10" ht="15.75" customHeight="1">
      <c r="B113" s="43"/>
      <c r="C113" s="2"/>
      <c r="E113" s="43"/>
      <c r="J113" s="43"/>
    </row>
    <row r="114" spans="2:10" ht="15.75" customHeight="1">
      <c r="B114" s="43"/>
      <c r="C114" s="2"/>
      <c r="E114" s="43"/>
      <c r="J114" s="43"/>
    </row>
    <row r="115" spans="2:10" ht="15.75" customHeight="1">
      <c r="B115" s="43"/>
      <c r="C115" s="2"/>
      <c r="E115" s="43"/>
      <c r="J115" s="43"/>
    </row>
    <row r="116" spans="2:10" ht="15.75" customHeight="1">
      <c r="B116" s="43"/>
      <c r="C116" s="2"/>
      <c r="E116" s="43"/>
      <c r="J116" s="43"/>
    </row>
    <row r="117" spans="2:10" ht="15.75" customHeight="1">
      <c r="B117" s="43"/>
      <c r="C117" s="2"/>
      <c r="E117" s="43"/>
      <c r="J117" s="43"/>
    </row>
    <row r="118" spans="2:10" ht="15.75" customHeight="1">
      <c r="B118" s="43"/>
      <c r="C118" s="2"/>
      <c r="E118" s="43"/>
      <c r="J118" s="43"/>
    </row>
    <row r="119" spans="2:10" ht="15.75" customHeight="1">
      <c r="B119" s="43"/>
      <c r="C119" s="2"/>
      <c r="E119" s="43"/>
      <c r="J119" s="43"/>
    </row>
    <row r="120" spans="2:10" ht="15.75" customHeight="1">
      <c r="B120" s="43"/>
      <c r="C120" s="2"/>
      <c r="E120" s="43"/>
      <c r="J120" s="43"/>
    </row>
    <row r="121" spans="2:10" ht="15.75" customHeight="1">
      <c r="B121" s="43"/>
      <c r="C121" s="2"/>
      <c r="E121" s="43"/>
      <c r="J121" s="43"/>
    </row>
    <row r="122" spans="2:10" ht="15.75" customHeight="1">
      <c r="B122" s="43"/>
      <c r="C122" s="2"/>
      <c r="E122" s="43"/>
      <c r="J122" s="43"/>
    </row>
    <row r="123" spans="2:10" ht="15.75" customHeight="1">
      <c r="B123" s="43"/>
      <c r="C123" s="2"/>
      <c r="E123" s="43"/>
      <c r="J123" s="43"/>
    </row>
    <row r="124" spans="2:10" ht="15.75" customHeight="1">
      <c r="B124" s="43"/>
      <c r="C124" s="2"/>
      <c r="E124" s="43"/>
      <c r="J124" s="43"/>
    </row>
    <row r="125" spans="2:10" ht="15.75" customHeight="1">
      <c r="B125" s="43"/>
      <c r="C125" s="2"/>
      <c r="E125" s="43"/>
      <c r="J125" s="43"/>
    </row>
    <row r="126" spans="2:10" ht="15.75" customHeight="1">
      <c r="B126" s="43"/>
      <c r="C126" s="2"/>
      <c r="E126" s="43"/>
      <c r="J126" s="43"/>
    </row>
    <row r="127" spans="2:10" ht="15.75" customHeight="1">
      <c r="B127" s="43"/>
      <c r="C127" s="2"/>
      <c r="E127" s="43"/>
      <c r="J127" s="43"/>
    </row>
    <row r="128" spans="2:10" ht="15.75" customHeight="1">
      <c r="B128" s="43"/>
      <c r="C128" s="2"/>
      <c r="E128" s="43"/>
      <c r="J128" s="43"/>
    </row>
    <row r="129" spans="2:10" ht="15.75" customHeight="1">
      <c r="B129" s="43"/>
      <c r="C129" s="2"/>
      <c r="E129" s="43"/>
      <c r="J129" s="43"/>
    </row>
    <row r="130" spans="2:10" ht="15.75" customHeight="1">
      <c r="B130" s="43"/>
      <c r="C130" s="2"/>
      <c r="E130" s="43"/>
      <c r="J130" s="43"/>
    </row>
    <row r="131" spans="2:10" ht="15.75" customHeight="1">
      <c r="B131" s="43"/>
      <c r="C131" s="2"/>
      <c r="E131" s="43"/>
      <c r="J131" s="43"/>
    </row>
    <row r="132" spans="2:10" ht="15.75" customHeight="1">
      <c r="B132" s="43"/>
      <c r="C132" s="2"/>
      <c r="E132" s="43"/>
      <c r="J132" s="43"/>
    </row>
    <row r="133" spans="2:10" ht="15.75" customHeight="1">
      <c r="B133" s="43"/>
      <c r="C133" s="2"/>
      <c r="E133" s="43"/>
      <c r="J133" s="43"/>
    </row>
    <row r="134" spans="2:10" ht="15.75" customHeight="1">
      <c r="B134" s="43"/>
      <c r="C134" s="2"/>
      <c r="E134" s="43"/>
      <c r="J134" s="43"/>
    </row>
    <row r="135" spans="2:10" ht="15.75" customHeight="1">
      <c r="B135" s="43"/>
      <c r="C135" s="2"/>
      <c r="E135" s="43"/>
      <c r="J135" s="43"/>
    </row>
    <row r="136" spans="2:10" ht="15.75" customHeight="1">
      <c r="B136" s="43"/>
      <c r="C136" s="2"/>
      <c r="E136" s="43"/>
      <c r="J136" s="43"/>
    </row>
    <row r="137" spans="2:10" ht="15.75" customHeight="1">
      <c r="B137" s="43"/>
      <c r="C137" s="2"/>
      <c r="E137" s="43"/>
      <c r="J137" s="43"/>
    </row>
    <row r="138" spans="2:10" ht="15.75" customHeight="1">
      <c r="B138" s="43"/>
      <c r="C138" s="2"/>
      <c r="E138" s="43"/>
      <c r="J138" s="43"/>
    </row>
    <row r="139" spans="2:10" ht="15.75" customHeight="1">
      <c r="B139" s="43"/>
      <c r="C139" s="2"/>
      <c r="E139" s="43"/>
      <c r="J139" s="43"/>
    </row>
    <row r="140" spans="2:10" ht="15.75" customHeight="1">
      <c r="B140" s="43"/>
      <c r="C140" s="2"/>
      <c r="E140" s="43"/>
      <c r="J140" s="43"/>
    </row>
    <row r="141" spans="2:10" ht="15.75" customHeight="1">
      <c r="B141" s="43"/>
      <c r="C141" s="2"/>
      <c r="E141" s="43"/>
      <c r="J141" s="43"/>
    </row>
    <row r="142" spans="2:10" ht="15.75" customHeight="1">
      <c r="B142" s="43"/>
      <c r="C142" s="2"/>
      <c r="E142" s="43"/>
      <c r="J142" s="43"/>
    </row>
    <row r="143" spans="2:10" ht="15.75" customHeight="1">
      <c r="B143" s="43"/>
      <c r="C143" s="2"/>
      <c r="E143" s="43"/>
      <c r="J143" s="43"/>
    </row>
    <row r="144" spans="2:10" ht="15.75" customHeight="1">
      <c r="B144" s="43"/>
      <c r="C144" s="2"/>
      <c r="E144" s="43"/>
      <c r="J144" s="43"/>
    </row>
    <row r="145" spans="2:10" ht="15.75" customHeight="1">
      <c r="B145" s="43"/>
      <c r="C145" s="2"/>
      <c r="E145" s="43"/>
      <c r="J145" s="43"/>
    </row>
    <row r="146" spans="2:10" ht="15.75" customHeight="1">
      <c r="B146" s="43"/>
      <c r="C146" s="2"/>
      <c r="E146" s="43"/>
      <c r="J146" s="43"/>
    </row>
    <row r="147" spans="2:10" ht="15.75" customHeight="1">
      <c r="B147" s="43"/>
      <c r="C147" s="2"/>
      <c r="E147" s="43"/>
      <c r="J147" s="43"/>
    </row>
    <row r="148" spans="2:10" ht="15.75" customHeight="1">
      <c r="B148" s="43"/>
      <c r="C148" s="2"/>
      <c r="E148" s="43"/>
      <c r="J148" s="43"/>
    </row>
    <row r="149" spans="2:10" ht="15.75" customHeight="1">
      <c r="B149" s="43"/>
      <c r="C149" s="2"/>
      <c r="E149" s="43"/>
      <c r="J149" s="43"/>
    </row>
    <row r="150" spans="2:10" ht="15.75" customHeight="1">
      <c r="B150" s="43"/>
      <c r="C150" s="2"/>
      <c r="E150" s="43"/>
      <c r="J150" s="43"/>
    </row>
    <row r="151" spans="2:10" ht="15.75" customHeight="1">
      <c r="B151" s="43"/>
      <c r="C151" s="2"/>
      <c r="E151" s="43"/>
      <c r="J151" s="43"/>
    </row>
    <row r="152" spans="2:10" ht="15.75" customHeight="1">
      <c r="B152" s="43"/>
      <c r="C152" s="2"/>
      <c r="E152" s="43"/>
      <c r="J152" s="43"/>
    </row>
    <row r="153" spans="2:10" ht="15.75" customHeight="1">
      <c r="B153" s="43"/>
      <c r="C153" s="2"/>
      <c r="E153" s="43"/>
      <c r="J153" s="43"/>
    </row>
    <row r="154" spans="2:10" ht="15.75" customHeight="1">
      <c r="B154" s="43"/>
      <c r="C154" s="2"/>
      <c r="E154" s="43"/>
      <c r="J154" s="43"/>
    </row>
    <row r="155" spans="2:10" ht="15.75" customHeight="1">
      <c r="B155" s="43"/>
      <c r="C155" s="2"/>
      <c r="E155" s="43"/>
      <c r="J155" s="43"/>
    </row>
    <row r="156" spans="2:10" ht="15.75" customHeight="1">
      <c r="B156" s="43"/>
      <c r="C156" s="2"/>
      <c r="E156" s="43"/>
      <c r="J156" s="43"/>
    </row>
    <row r="157" spans="2:10" ht="15.75" customHeight="1">
      <c r="B157" s="43"/>
      <c r="C157" s="2"/>
      <c r="E157" s="43"/>
      <c r="J157" s="43"/>
    </row>
    <row r="158" spans="2:10" ht="15.75" customHeight="1">
      <c r="B158" s="43"/>
      <c r="C158" s="2"/>
      <c r="E158" s="43"/>
      <c r="J158" s="43"/>
    </row>
    <row r="159" spans="2:10" ht="15.75" customHeight="1">
      <c r="B159" s="43"/>
      <c r="C159" s="2"/>
      <c r="E159" s="43"/>
      <c r="J159" s="43"/>
    </row>
    <row r="160" spans="2:10" ht="15.75" customHeight="1">
      <c r="B160" s="43"/>
      <c r="C160" s="2"/>
      <c r="E160" s="43"/>
      <c r="J160" s="43"/>
    </row>
    <row r="161" spans="2:10" ht="15.75" customHeight="1">
      <c r="B161" s="43"/>
      <c r="C161" s="2"/>
      <c r="E161" s="43"/>
      <c r="J161" s="43"/>
    </row>
    <row r="162" spans="2:10" ht="15.75" customHeight="1">
      <c r="B162" s="43"/>
      <c r="C162" s="2"/>
      <c r="E162" s="43"/>
      <c r="J162" s="43"/>
    </row>
    <row r="163" spans="2:10" ht="15.75" customHeight="1">
      <c r="B163" s="43"/>
      <c r="C163" s="2"/>
      <c r="E163" s="43"/>
      <c r="J163" s="43"/>
    </row>
    <row r="164" spans="2:10" ht="15.75" customHeight="1">
      <c r="B164" s="43"/>
      <c r="C164" s="2"/>
      <c r="E164" s="43"/>
      <c r="J164" s="43"/>
    </row>
    <row r="165" spans="2:10" ht="15.75" customHeight="1">
      <c r="B165" s="43"/>
      <c r="C165" s="2"/>
      <c r="E165" s="43"/>
      <c r="J165" s="43"/>
    </row>
    <row r="166" spans="2:10" ht="15.75" customHeight="1">
      <c r="B166" s="43"/>
      <c r="C166" s="2"/>
      <c r="E166" s="43"/>
      <c r="J166" s="43"/>
    </row>
    <row r="167" spans="2:10" ht="15.75" customHeight="1">
      <c r="B167" s="43"/>
      <c r="C167" s="2"/>
      <c r="E167" s="43"/>
      <c r="J167" s="43"/>
    </row>
    <row r="168" spans="2:10" ht="15.75" customHeight="1">
      <c r="B168" s="43"/>
      <c r="C168" s="2"/>
      <c r="E168" s="43"/>
      <c r="J168" s="43"/>
    </row>
    <row r="169" spans="2:10" ht="15.75" customHeight="1">
      <c r="B169" s="43"/>
      <c r="C169" s="2"/>
      <c r="E169" s="43"/>
      <c r="J169" s="43"/>
    </row>
    <row r="170" spans="2:10" ht="15.75" customHeight="1">
      <c r="B170" s="43"/>
      <c r="C170" s="2"/>
      <c r="E170" s="43"/>
      <c r="J170" s="43"/>
    </row>
    <row r="171" spans="2:10" ht="15.75" customHeight="1">
      <c r="B171" s="43"/>
      <c r="C171" s="2"/>
      <c r="E171" s="43"/>
      <c r="J171" s="43"/>
    </row>
    <row r="172" spans="2:10" ht="15.75" customHeight="1">
      <c r="B172" s="43"/>
      <c r="C172" s="2"/>
      <c r="E172" s="43"/>
      <c r="J172" s="43"/>
    </row>
    <row r="173" spans="2:10" ht="15.75" customHeight="1">
      <c r="B173" s="43"/>
      <c r="C173" s="2"/>
      <c r="E173" s="43"/>
      <c r="J173" s="43"/>
    </row>
    <row r="174" spans="2:10" ht="15.75" customHeight="1">
      <c r="B174" s="43"/>
      <c r="C174" s="2"/>
      <c r="E174" s="43"/>
      <c r="J174" s="43"/>
    </row>
    <row r="175" spans="2:10" ht="15.75" customHeight="1">
      <c r="B175" s="43"/>
      <c r="C175" s="2"/>
      <c r="E175" s="43"/>
      <c r="J175" s="43"/>
    </row>
    <row r="176" spans="2:10" ht="15.75" customHeight="1">
      <c r="B176" s="43"/>
      <c r="C176" s="2"/>
      <c r="E176" s="43"/>
      <c r="J176" s="43"/>
    </row>
    <row r="177" spans="2:10" ht="15.75" customHeight="1">
      <c r="B177" s="43"/>
      <c r="C177" s="2"/>
      <c r="E177" s="43"/>
      <c r="J177" s="43"/>
    </row>
    <row r="178" spans="2:10" ht="15.75" customHeight="1">
      <c r="B178" s="43"/>
      <c r="C178" s="2"/>
      <c r="E178" s="43"/>
      <c r="J178" s="43"/>
    </row>
    <row r="179" spans="2:10" ht="15.75" customHeight="1">
      <c r="B179" s="43"/>
      <c r="C179" s="2"/>
      <c r="E179" s="43"/>
      <c r="J179" s="43"/>
    </row>
    <row r="180" spans="2:10" ht="15.75" customHeight="1">
      <c r="B180" s="43"/>
      <c r="C180" s="2"/>
      <c r="E180" s="43"/>
      <c r="J180" s="43"/>
    </row>
    <row r="181" spans="2:10" ht="15.75" customHeight="1">
      <c r="B181" s="43"/>
      <c r="C181" s="2"/>
      <c r="E181" s="43"/>
      <c r="J181" s="43"/>
    </row>
    <row r="182" spans="2:10" ht="15.75" customHeight="1">
      <c r="B182" s="43"/>
      <c r="C182" s="2"/>
      <c r="E182" s="43"/>
      <c r="J182" s="43"/>
    </row>
    <row r="183" spans="2:10" ht="15.75" customHeight="1">
      <c r="B183" s="43"/>
      <c r="C183" s="2"/>
      <c r="E183" s="43"/>
      <c r="J183" s="43"/>
    </row>
    <row r="184" spans="2:10" ht="15.75" customHeight="1">
      <c r="B184" s="43"/>
      <c r="C184" s="2"/>
      <c r="E184" s="43"/>
      <c r="J184" s="43"/>
    </row>
    <row r="185" spans="2:10" ht="15.75" customHeight="1">
      <c r="B185" s="43"/>
      <c r="C185" s="2"/>
      <c r="E185" s="43"/>
      <c r="J185" s="43"/>
    </row>
    <row r="186" spans="2:10" ht="15.75" customHeight="1">
      <c r="B186" s="43"/>
      <c r="C186" s="2"/>
      <c r="E186" s="43"/>
      <c r="J186" s="43"/>
    </row>
    <row r="187" spans="2:10" ht="15.75" customHeight="1">
      <c r="B187" s="43"/>
      <c r="C187" s="2"/>
      <c r="E187" s="43"/>
      <c r="J187" s="43"/>
    </row>
    <row r="188" spans="2:10" ht="15.75" customHeight="1">
      <c r="B188" s="43"/>
      <c r="C188" s="2"/>
      <c r="E188" s="43"/>
      <c r="J188" s="43"/>
    </row>
    <row r="189" spans="2:10" ht="15.75" customHeight="1">
      <c r="B189" s="43"/>
      <c r="C189" s="2"/>
      <c r="E189" s="43"/>
      <c r="J189" s="43"/>
    </row>
    <row r="190" spans="2:10" ht="15.75" customHeight="1">
      <c r="B190" s="43"/>
      <c r="C190" s="2"/>
      <c r="E190" s="43"/>
      <c r="J190" s="43"/>
    </row>
    <row r="191" spans="2:10" ht="15.75" customHeight="1">
      <c r="B191" s="43"/>
      <c r="C191" s="2"/>
      <c r="E191" s="43"/>
      <c r="J191" s="43"/>
    </row>
    <row r="192" spans="2:10" ht="15.75" customHeight="1">
      <c r="B192" s="43"/>
      <c r="C192" s="2"/>
      <c r="E192" s="43"/>
      <c r="J192" s="43"/>
    </row>
    <row r="193" spans="2:10" ht="15.75" customHeight="1">
      <c r="B193" s="43"/>
      <c r="C193" s="2"/>
      <c r="E193" s="43"/>
      <c r="J193" s="43"/>
    </row>
    <row r="194" spans="2:10" ht="15.75" customHeight="1">
      <c r="B194" s="43"/>
      <c r="C194" s="2"/>
      <c r="E194" s="43"/>
      <c r="J194" s="43"/>
    </row>
    <row r="195" spans="2:10" ht="15.75" customHeight="1">
      <c r="B195" s="43"/>
      <c r="C195" s="2"/>
      <c r="E195" s="43"/>
      <c r="J195" s="43"/>
    </row>
    <row r="196" spans="2:10" ht="15.75" customHeight="1">
      <c r="B196" s="43"/>
      <c r="C196" s="2"/>
      <c r="E196" s="43"/>
      <c r="J196" s="43"/>
    </row>
    <row r="197" spans="2:10" ht="15.75" customHeight="1">
      <c r="B197" s="43"/>
      <c r="C197" s="2"/>
      <c r="E197" s="43"/>
      <c r="J197" s="43"/>
    </row>
    <row r="198" spans="2:10" ht="15.75" customHeight="1">
      <c r="B198" s="43"/>
      <c r="C198" s="2"/>
      <c r="E198" s="43"/>
      <c r="J198" s="43"/>
    </row>
    <row r="199" spans="2:10" ht="15.75" customHeight="1">
      <c r="B199" s="43"/>
      <c r="C199" s="2"/>
      <c r="E199" s="43"/>
      <c r="J199" s="43"/>
    </row>
    <row r="200" spans="2:10" ht="15.75" customHeight="1">
      <c r="B200" s="43"/>
      <c r="C200" s="2"/>
      <c r="E200" s="43"/>
      <c r="J200" s="43"/>
    </row>
    <row r="201" spans="2:10" ht="15.75" customHeight="1">
      <c r="B201" s="43"/>
      <c r="C201" s="2"/>
      <c r="E201" s="43"/>
      <c r="J201" s="43"/>
    </row>
    <row r="202" spans="2:10" ht="15.75" customHeight="1">
      <c r="B202" s="43"/>
      <c r="C202" s="2"/>
      <c r="E202" s="43"/>
      <c r="J202" s="43"/>
    </row>
    <row r="203" spans="2:10" ht="15.75" customHeight="1">
      <c r="B203" s="43"/>
      <c r="C203" s="2"/>
      <c r="E203" s="43"/>
      <c r="J203" s="43"/>
    </row>
    <row r="204" spans="2:10" ht="15.75" customHeight="1">
      <c r="B204" s="43"/>
      <c r="C204" s="2"/>
      <c r="E204" s="43"/>
      <c r="J204" s="43"/>
    </row>
    <row r="205" spans="2:10" ht="15.75" customHeight="1">
      <c r="B205" s="43"/>
      <c r="C205" s="2"/>
      <c r="E205" s="43"/>
      <c r="J205" s="43"/>
    </row>
    <row r="206" spans="2:10" ht="15.75" customHeight="1">
      <c r="B206" s="43"/>
      <c r="C206" s="2"/>
      <c r="E206" s="43"/>
      <c r="J206" s="43"/>
    </row>
    <row r="207" spans="2:10" ht="15.75" customHeight="1">
      <c r="B207" s="43"/>
      <c r="C207" s="2"/>
      <c r="E207" s="43"/>
      <c r="J207" s="43"/>
    </row>
    <row r="208" spans="2:10" ht="15.75" customHeight="1">
      <c r="B208" s="43"/>
      <c r="C208" s="2"/>
      <c r="E208" s="43"/>
      <c r="J208" s="43"/>
    </row>
    <row r="209" spans="2:10" ht="15.75" customHeight="1">
      <c r="B209" s="43"/>
      <c r="C209" s="2"/>
      <c r="E209" s="43"/>
      <c r="J209" s="43"/>
    </row>
    <row r="210" spans="2:10" ht="15.75" customHeight="1">
      <c r="B210" s="43"/>
      <c r="C210" s="2"/>
      <c r="E210" s="43"/>
      <c r="J210" s="43"/>
    </row>
    <row r="211" spans="2:10" ht="15.75" customHeight="1">
      <c r="B211" s="43"/>
      <c r="C211" s="2"/>
      <c r="E211" s="43"/>
      <c r="J211" s="43"/>
    </row>
    <row r="212" spans="2:10" ht="15.75" customHeight="1">
      <c r="B212" s="43"/>
      <c r="C212" s="2"/>
      <c r="E212" s="43"/>
      <c r="J212" s="43"/>
    </row>
    <row r="213" spans="2:10" ht="15.75" customHeight="1">
      <c r="B213" s="43"/>
      <c r="C213" s="2"/>
      <c r="E213" s="43"/>
      <c r="J213" s="43"/>
    </row>
    <row r="214" spans="2:10" ht="15.75" customHeight="1">
      <c r="B214" s="43"/>
      <c r="C214" s="2"/>
      <c r="E214" s="43"/>
      <c r="J214" s="43"/>
    </row>
    <row r="215" spans="2:10" ht="15.75" customHeight="1">
      <c r="B215" s="43"/>
      <c r="C215" s="2"/>
      <c r="E215" s="43"/>
      <c r="J215" s="43"/>
    </row>
    <row r="216" spans="2:10" ht="15.75" customHeight="1">
      <c r="B216" s="43"/>
      <c r="C216" s="2"/>
      <c r="E216" s="43"/>
      <c r="J216" s="43"/>
    </row>
    <row r="217" spans="2:10" ht="15.75" customHeight="1">
      <c r="B217" s="43"/>
      <c r="C217" s="2"/>
      <c r="E217" s="43"/>
      <c r="J217" s="43"/>
    </row>
    <row r="218" spans="2:10" ht="15.75" customHeight="1">
      <c r="B218" s="43"/>
      <c r="C218" s="2"/>
      <c r="E218" s="43"/>
      <c r="J218" s="43"/>
    </row>
    <row r="219" spans="2:10" ht="15.75" customHeight="1">
      <c r="B219" s="43"/>
      <c r="C219" s="2"/>
      <c r="E219" s="43"/>
      <c r="J219" s="43"/>
    </row>
    <row r="220" spans="2:10" ht="15.75" customHeight="1">
      <c r="B220" s="43"/>
      <c r="C220" s="2"/>
      <c r="E220" s="43"/>
      <c r="J220" s="43"/>
    </row>
    <row r="221" spans="2:10" ht="15.75" customHeight="1">
      <c r="B221" s="43"/>
      <c r="C221" s="2"/>
      <c r="E221" s="43"/>
      <c r="J221" s="43"/>
    </row>
    <row r="222" spans="2:10" ht="15.75" customHeight="1">
      <c r="B222" s="43"/>
      <c r="C222" s="2"/>
      <c r="E222" s="43"/>
      <c r="J222" s="43"/>
    </row>
    <row r="223" spans="2:10" ht="15.75" customHeight="1">
      <c r="B223" s="43"/>
      <c r="C223" s="2"/>
      <c r="E223" s="43"/>
      <c r="J223" s="43"/>
    </row>
    <row r="224" spans="2:10" ht="15.75" customHeight="1">
      <c r="B224" s="43"/>
      <c r="C224" s="2"/>
      <c r="E224" s="43"/>
      <c r="J224" s="43"/>
    </row>
    <row r="225" spans="2:10" ht="15.75" customHeight="1">
      <c r="B225" s="43"/>
      <c r="C225" s="2"/>
      <c r="E225" s="43"/>
      <c r="J225" s="43"/>
    </row>
    <row r="226" spans="2:10" ht="15.75" customHeight="1">
      <c r="B226" s="43"/>
      <c r="C226" s="2"/>
      <c r="E226" s="43"/>
      <c r="J226" s="43"/>
    </row>
    <row r="227" spans="2:10" ht="15.75" customHeight="1">
      <c r="B227" s="43"/>
      <c r="C227" s="2"/>
      <c r="E227" s="43"/>
      <c r="J227" s="43"/>
    </row>
    <row r="228" spans="2:10" ht="15.75" customHeight="1">
      <c r="B228" s="43"/>
      <c r="C228" s="2"/>
      <c r="E228" s="43"/>
      <c r="J228" s="43"/>
    </row>
    <row r="229" spans="2:10" ht="15.75" customHeight="1">
      <c r="B229" s="43"/>
      <c r="C229" s="2"/>
      <c r="E229" s="43"/>
      <c r="J229" s="43"/>
    </row>
    <row r="230" spans="2:10" ht="15.75" customHeight="1">
      <c r="B230" s="43"/>
      <c r="C230" s="2"/>
      <c r="E230" s="43"/>
      <c r="J230" s="43"/>
    </row>
    <row r="231" spans="2:10" ht="15.75" customHeight="1">
      <c r="B231" s="43"/>
      <c r="C231" s="2"/>
      <c r="E231" s="43"/>
      <c r="J231" s="43"/>
    </row>
    <row r="232" spans="2:10" ht="15.75" customHeight="1">
      <c r="B232" s="43"/>
      <c r="C232" s="2"/>
      <c r="E232" s="43"/>
      <c r="J232" s="43"/>
    </row>
    <row r="233" spans="2:10" ht="15.75" customHeight="1">
      <c r="B233" s="43"/>
      <c r="C233" s="2"/>
      <c r="E233" s="43"/>
      <c r="J233" s="43"/>
    </row>
    <row r="234" spans="2:10" ht="15.75" customHeight="1">
      <c r="B234" s="43"/>
      <c r="C234" s="2"/>
      <c r="E234" s="43"/>
      <c r="J234" s="43"/>
    </row>
    <row r="235" spans="2:10" ht="15.75" customHeight="1">
      <c r="B235" s="43"/>
      <c r="C235" s="2"/>
      <c r="E235" s="43"/>
      <c r="J235" s="43"/>
    </row>
    <row r="236" spans="2:10" ht="15.75" customHeight="1">
      <c r="B236" s="43"/>
      <c r="C236" s="2"/>
      <c r="E236" s="43"/>
      <c r="J236" s="43"/>
    </row>
    <row r="237" spans="2:10" ht="15.75" customHeight="1">
      <c r="B237" s="43"/>
      <c r="C237" s="2"/>
      <c r="E237" s="43"/>
      <c r="J237" s="43"/>
    </row>
    <row r="238" spans="2:10" ht="15.75" customHeight="1">
      <c r="B238" s="43"/>
      <c r="C238" s="2"/>
      <c r="E238" s="43"/>
      <c r="J238" s="43"/>
    </row>
    <row r="239" spans="2:10" ht="15.75" customHeight="1">
      <c r="B239" s="43"/>
      <c r="C239" s="2"/>
      <c r="E239" s="43"/>
      <c r="J239" s="43"/>
    </row>
    <row r="240" spans="2:10" ht="15.75" customHeight="1">
      <c r="B240" s="43"/>
      <c r="C240" s="2"/>
      <c r="E240" s="43"/>
      <c r="J240" s="43"/>
    </row>
    <row r="241" spans="2:10" ht="15.75" customHeight="1">
      <c r="B241" s="43"/>
      <c r="C241" s="2"/>
      <c r="E241" s="43"/>
      <c r="J241" s="43"/>
    </row>
    <row r="242" spans="2:10" ht="15.75" customHeight="1">
      <c r="B242" s="43"/>
      <c r="C242" s="2"/>
      <c r="E242" s="43"/>
      <c r="J242" s="43"/>
    </row>
    <row r="243" spans="2:10" ht="15.75" customHeight="1">
      <c r="B243" s="43"/>
      <c r="C243" s="2"/>
      <c r="E243" s="43"/>
      <c r="J243" s="43"/>
    </row>
    <row r="244" spans="2:10" ht="15.75" customHeight="1">
      <c r="B244" s="43"/>
      <c r="C244" s="2"/>
      <c r="E244" s="43"/>
      <c r="J244" s="43"/>
    </row>
    <row r="245" spans="2:10" ht="15.75" customHeight="1">
      <c r="B245" s="43"/>
      <c r="C245" s="2"/>
      <c r="E245" s="43"/>
      <c r="J245" s="43"/>
    </row>
    <row r="246" spans="2:10" ht="15.75" customHeight="1">
      <c r="B246" s="43"/>
      <c r="C246" s="2"/>
      <c r="E246" s="43"/>
      <c r="J246" s="43"/>
    </row>
    <row r="247" spans="2:10" ht="15.75" customHeight="1">
      <c r="B247" s="43"/>
      <c r="C247" s="2"/>
      <c r="E247" s="43"/>
      <c r="J247" s="43"/>
    </row>
    <row r="248" spans="2:10" ht="15.75" customHeight="1">
      <c r="B248" s="43"/>
      <c r="C248" s="2"/>
      <c r="E248" s="43"/>
      <c r="J248" s="43"/>
    </row>
    <row r="249" spans="2:10" ht="15.75" customHeight="1">
      <c r="B249" s="43"/>
      <c r="C249" s="2"/>
      <c r="E249" s="43"/>
      <c r="J249" s="43"/>
    </row>
    <row r="250" spans="2:10" ht="15.75" customHeight="1">
      <c r="B250" s="43"/>
      <c r="C250" s="2"/>
      <c r="E250" s="43"/>
      <c r="J250" s="43"/>
    </row>
    <row r="251" spans="2:10" ht="15.75" customHeight="1">
      <c r="B251" s="43"/>
      <c r="C251" s="2"/>
      <c r="E251" s="43"/>
      <c r="J251" s="43"/>
    </row>
    <row r="252" spans="2:10" ht="15.75" customHeight="1">
      <c r="B252" s="43"/>
      <c r="C252" s="2"/>
      <c r="E252" s="43"/>
      <c r="J252" s="43"/>
    </row>
    <row r="253" spans="2:10" ht="15.75" customHeight="1">
      <c r="B253" s="43"/>
      <c r="C253" s="2"/>
      <c r="E253" s="43"/>
      <c r="J253" s="43"/>
    </row>
    <row r="254" spans="2:10" ht="15.75" customHeight="1">
      <c r="B254" s="43"/>
      <c r="C254" s="2"/>
      <c r="E254" s="43"/>
      <c r="J254" s="43"/>
    </row>
    <row r="255" spans="2:10" ht="15.75" customHeight="1">
      <c r="B255" s="43"/>
      <c r="C255" s="2"/>
      <c r="E255" s="43"/>
      <c r="J255" s="43"/>
    </row>
    <row r="256" spans="2:10" ht="15.75" customHeight="1">
      <c r="B256" s="43"/>
      <c r="C256" s="2"/>
      <c r="E256" s="43"/>
      <c r="J256" s="43"/>
    </row>
    <row r="257" spans="2:10" ht="15.75" customHeight="1">
      <c r="B257" s="43"/>
      <c r="C257" s="2"/>
      <c r="E257" s="43"/>
      <c r="J257" s="43"/>
    </row>
    <row r="258" spans="2:10" ht="15.75" customHeight="1">
      <c r="B258" s="43"/>
      <c r="C258" s="2"/>
      <c r="E258" s="43"/>
      <c r="J258" s="43"/>
    </row>
    <row r="259" spans="2:10" ht="15.75" customHeight="1">
      <c r="B259" s="43"/>
      <c r="C259" s="2"/>
      <c r="E259" s="43"/>
      <c r="J259" s="43"/>
    </row>
    <row r="260" spans="2:10" ht="15.75" customHeight="1">
      <c r="B260" s="43"/>
      <c r="C260" s="2"/>
      <c r="E260" s="43"/>
      <c r="J260" s="43"/>
    </row>
    <row r="261" spans="2:10" ht="15.75" customHeight="1">
      <c r="B261" s="43"/>
      <c r="C261" s="2"/>
      <c r="E261" s="43"/>
      <c r="J261" s="43"/>
    </row>
    <row r="262" spans="2:10" ht="15.75" customHeight="1">
      <c r="B262" s="43"/>
      <c r="C262" s="2"/>
      <c r="E262" s="43"/>
      <c r="J262" s="43"/>
    </row>
    <row r="263" spans="2:10" ht="15.75" customHeight="1">
      <c r="B263" s="43"/>
      <c r="C263" s="2"/>
      <c r="E263" s="43"/>
      <c r="J263" s="43"/>
    </row>
    <row r="264" spans="2:10" ht="15.75" customHeight="1">
      <c r="B264" s="43"/>
      <c r="C264" s="2"/>
      <c r="E264" s="43"/>
      <c r="J264" s="43"/>
    </row>
    <row r="265" spans="2:10" ht="15.75" customHeight="1">
      <c r="B265" s="43"/>
      <c r="C265" s="2"/>
      <c r="E265" s="43"/>
      <c r="J265" s="43"/>
    </row>
    <row r="266" spans="2:10" ht="15.75" customHeight="1">
      <c r="B266" s="43"/>
      <c r="C266" s="2"/>
      <c r="E266" s="43"/>
      <c r="J266" s="43"/>
    </row>
    <row r="267" spans="2:10" ht="15.75" customHeight="1">
      <c r="B267" s="43"/>
      <c r="C267" s="2"/>
      <c r="E267" s="43"/>
      <c r="J267" s="43"/>
    </row>
    <row r="268" spans="2:10" ht="15.75" customHeight="1">
      <c r="B268" s="43"/>
      <c r="C268" s="2"/>
      <c r="E268" s="43"/>
      <c r="J268" s="43"/>
    </row>
    <row r="269" spans="2:10" ht="15.75" customHeight="1">
      <c r="B269" s="43"/>
      <c r="C269" s="2"/>
      <c r="E269" s="43"/>
      <c r="J269" s="43"/>
    </row>
    <row r="270" spans="2:10" ht="15.75" customHeight="1">
      <c r="B270" s="43"/>
      <c r="C270" s="2"/>
      <c r="E270" s="43"/>
      <c r="J270" s="43"/>
    </row>
    <row r="271" spans="2:10" ht="15.75" customHeight="1">
      <c r="B271" s="43"/>
      <c r="C271" s="2"/>
      <c r="E271" s="43"/>
      <c r="J271" s="43"/>
    </row>
    <row r="272" spans="2:10" ht="15.75" customHeight="1">
      <c r="B272" s="43"/>
      <c r="C272" s="2"/>
      <c r="E272" s="43"/>
      <c r="J272" s="43"/>
    </row>
    <row r="273" spans="2:10" ht="15.75" customHeight="1">
      <c r="B273" s="43"/>
      <c r="C273" s="2"/>
      <c r="E273" s="43"/>
      <c r="J273" s="43"/>
    </row>
    <row r="274" spans="2:10" ht="15.75" customHeight="1">
      <c r="B274" s="43"/>
      <c r="C274" s="2"/>
      <c r="E274" s="43"/>
      <c r="J274" s="43"/>
    </row>
    <row r="275" spans="2:10" ht="15.75" customHeight="1">
      <c r="B275" s="43"/>
      <c r="C275" s="2"/>
      <c r="E275" s="43"/>
      <c r="J275" s="43"/>
    </row>
    <row r="276" spans="2:10" ht="15.75" customHeight="1">
      <c r="B276" s="43"/>
      <c r="C276" s="2"/>
      <c r="E276" s="43"/>
      <c r="J276" s="43"/>
    </row>
    <row r="277" spans="2:10" ht="15.75" customHeight="1">
      <c r="B277" s="43"/>
      <c r="C277" s="2"/>
      <c r="E277" s="43"/>
      <c r="J277" s="43"/>
    </row>
    <row r="278" spans="2:10" ht="15.75" customHeight="1">
      <c r="B278" s="43"/>
      <c r="C278" s="2"/>
      <c r="E278" s="43"/>
      <c r="J278" s="43"/>
    </row>
    <row r="279" spans="2:10" ht="15.75" customHeight="1">
      <c r="B279" s="43"/>
      <c r="C279" s="2"/>
      <c r="E279" s="43"/>
      <c r="J279" s="43"/>
    </row>
    <row r="280" spans="2:10" ht="15.75" customHeight="1">
      <c r="B280" s="43"/>
      <c r="C280" s="2"/>
      <c r="E280" s="43"/>
      <c r="J280" s="43"/>
    </row>
    <row r="281" spans="2:10" ht="15.75" customHeight="1">
      <c r="B281" s="43"/>
      <c r="C281" s="2"/>
      <c r="E281" s="43"/>
      <c r="J281" s="43"/>
    </row>
    <row r="282" spans="2:10" ht="15.75" customHeight="1">
      <c r="B282" s="43"/>
      <c r="C282" s="2"/>
      <c r="E282" s="43"/>
      <c r="J282" s="43"/>
    </row>
    <row r="283" spans="2:10" ht="15.75" customHeight="1">
      <c r="B283" s="43"/>
      <c r="C283" s="2"/>
      <c r="E283" s="43"/>
      <c r="J283" s="43"/>
    </row>
    <row r="284" spans="2:10" ht="15.75" customHeight="1">
      <c r="B284" s="43"/>
      <c r="C284" s="2"/>
      <c r="E284" s="43"/>
      <c r="J284" s="43"/>
    </row>
    <row r="285" spans="2:10" ht="15.75" customHeight="1">
      <c r="B285" s="43"/>
      <c r="C285" s="2"/>
      <c r="E285" s="43"/>
      <c r="J285" s="43"/>
    </row>
    <row r="286" spans="2:10" ht="15.75" customHeight="1">
      <c r="B286" s="43"/>
      <c r="C286" s="2"/>
      <c r="E286" s="43"/>
      <c r="J286" s="43"/>
    </row>
    <row r="287" spans="2:10" ht="15.75" customHeight="1">
      <c r="B287" s="43"/>
      <c r="C287" s="2"/>
      <c r="E287" s="43"/>
      <c r="J287" s="43"/>
    </row>
    <row r="288" spans="2:10" ht="15.75" customHeight="1">
      <c r="B288" s="43"/>
      <c r="C288" s="2"/>
      <c r="E288" s="43"/>
      <c r="J288" s="43"/>
    </row>
    <row r="289" spans="2:10" ht="15.75" customHeight="1">
      <c r="B289" s="43"/>
      <c r="C289" s="2"/>
      <c r="E289" s="43"/>
      <c r="J289" s="43"/>
    </row>
    <row r="290" spans="2:10" ht="15.75" customHeight="1">
      <c r="B290" s="43"/>
      <c r="C290" s="2"/>
      <c r="E290" s="43"/>
      <c r="J290" s="43"/>
    </row>
    <row r="291" spans="2:10" ht="15.75" customHeight="1">
      <c r="B291" s="43"/>
      <c r="C291" s="2"/>
      <c r="E291" s="43"/>
      <c r="J291" s="43"/>
    </row>
    <row r="292" spans="2:10" ht="15.75" customHeight="1">
      <c r="B292" s="43"/>
      <c r="C292" s="2"/>
      <c r="E292" s="43"/>
      <c r="J292" s="43"/>
    </row>
    <row r="293" spans="2:10" ht="15.75" customHeight="1">
      <c r="B293" s="43"/>
      <c r="C293" s="2"/>
      <c r="E293" s="43"/>
      <c r="J293" s="43"/>
    </row>
    <row r="294" spans="2:10" ht="15.75" customHeight="1">
      <c r="B294" s="43"/>
      <c r="C294" s="2"/>
      <c r="E294" s="43"/>
      <c r="J294" s="43"/>
    </row>
    <row r="295" spans="2:10" ht="15.75" customHeight="1">
      <c r="B295" s="43"/>
      <c r="C295" s="2"/>
      <c r="E295" s="43"/>
      <c r="J295" s="43"/>
    </row>
    <row r="296" spans="2:10" ht="15.75" customHeight="1">
      <c r="B296" s="43"/>
      <c r="C296" s="2"/>
      <c r="E296" s="43"/>
      <c r="J296" s="43"/>
    </row>
    <row r="297" spans="2:10" ht="15.75" customHeight="1">
      <c r="B297" s="43"/>
      <c r="C297" s="2"/>
      <c r="E297" s="43"/>
      <c r="J297" s="43"/>
    </row>
    <row r="298" spans="2:10" ht="15.75" customHeight="1">
      <c r="B298" s="43"/>
      <c r="C298" s="2"/>
      <c r="E298" s="43"/>
      <c r="J298" s="43"/>
    </row>
    <row r="299" spans="2:10" ht="15.75" customHeight="1">
      <c r="B299" s="43"/>
      <c r="C299" s="2"/>
      <c r="E299" s="43"/>
      <c r="J299" s="43"/>
    </row>
    <row r="300" spans="2:10" ht="15.75" customHeight="1">
      <c r="B300" s="43"/>
      <c r="C300" s="2"/>
      <c r="E300" s="43"/>
      <c r="J300" s="43"/>
    </row>
    <row r="301" spans="2:10" ht="15.75" customHeight="1">
      <c r="B301" s="43"/>
      <c r="C301" s="2"/>
      <c r="E301" s="43"/>
      <c r="J301" s="43"/>
    </row>
    <row r="302" spans="2:10" ht="15.75" customHeight="1">
      <c r="B302" s="43"/>
      <c r="C302" s="2"/>
      <c r="E302" s="43"/>
      <c r="J302" s="43"/>
    </row>
    <row r="303" spans="2:10" ht="15.75" customHeight="1">
      <c r="B303" s="43"/>
      <c r="C303" s="2"/>
      <c r="E303" s="43"/>
      <c r="J303" s="43"/>
    </row>
    <row r="304" spans="2:10" ht="15.75" customHeight="1">
      <c r="B304" s="43"/>
      <c r="C304" s="2"/>
      <c r="E304" s="43"/>
      <c r="J304" s="43"/>
    </row>
    <row r="305" spans="2:10" ht="15.75" customHeight="1">
      <c r="B305" s="43"/>
      <c r="C305" s="2"/>
      <c r="E305" s="43"/>
      <c r="J305" s="43"/>
    </row>
    <row r="306" spans="2:10" ht="15.75" customHeight="1">
      <c r="B306" s="43"/>
      <c r="C306" s="2"/>
      <c r="E306" s="43"/>
      <c r="J306" s="43"/>
    </row>
    <row r="307" spans="2:10" ht="15.75" customHeight="1">
      <c r="B307" s="43"/>
      <c r="C307" s="2"/>
      <c r="E307" s="43"/>
      <c r="J307" s="43"/>
    </row>
    <row r="308" spans="2:10" ht="15.75" customHeight="1">
      <c r="B308" s="43"/>
      <c r="C308" s="2"/>
      <c r="E308" s="43"/>
      <c r="J308" s="43"/>
    </row>
    <row r="309" spans="2:10" ht="15.75" customHeight="1">
      <c r="B309" s="43"/>
      <c r="C309" s="2"/>
      <c r="E309" s="43"/>
      <c r="J309" s="43"/>
    </row>
    <row r="310" spans="2:10" ht="15.75" customHeight="1">
      <c r="B310" s="43"/>
      <c r="C310" s="2"/>
      <c r="E310" s="43"/>
      <c r="J310" s="43"/>
    </row>
    <row r="311" spans="2:10" ht="15.75" customHeight="1">
      <c r="B311" s="43"/>
      <c r="C311" s="2"/>
      <c r="E311" s="43"/>
      <c r="J311" s="43"/>
    </row>
    <row r="312" spans="2:10" ht="15.75" customHeight="1">
      <c r="B312" s="43"/>
      <c r="C312" s="2"/>
      <c r="E312" s="43"/>
      <c r="J312" s="43"/>
    </row>
    <row r="313" spans="2:10" ht="15.75" customHeight="1">
      <c r="B313" s="43"/>
      <c r="C313" s="2"/>
      <c r="E313" s="43"/>
      <c r="J313" s="43"/>
    </row>
    <row r="314" spans="2:10" ht="15.75" customHeight="1">
      <c r="B314" s="43"/>
      <c r="C314" s="2"/>
      <c r="E314" s="43"/>
      <c r="J314" s="43"/>
    </row>
    <row r="315" spans="2:10" ht="15.75" customHeight="1">
      <c r="B315" s="43"/>
      <c r="C315" s="2"/>
      <c r="E315" s="43"/>
      <c r="J315" s="43"/>
    </row>
    <row r="316" spans="2:10" ht="15.75" customHeight="1">
      <c r="B316" s="43"/>
      <c r="C316" s="2"/>
      <c r="E316" s="43"/>
      <c r="J316" s="43"/>
    </row>
    <row r="317" spans="2:10" ht="15.75" customHeight="1">
      <c r="B317" s="43"/>
      <c r="C317" s="2"/>
      <c r="E317" s="43"/>
      <c r="J317" s="43"/>
    </row>
    <row r="318" spans="2:10" ht="15.75" customHeight="1">
      <c r="B318" s="43"/>
      <c r="C318" s="2"/>
      <c r="E318" s="43"/>
      <c r="J318" s="43"/>
    </row>
    <row r="319" spans="2:10" ht="15.75" customHeight="1">
      <c r="B319" s="43"/>
      <c r="C319" s="2"/>
      <c r="E319" s="43"/>
      <c r="J319" s="43"/>
    </row>
    <row r="320" spans="2:10" ht="15.75" customHeight="1">
      <c r="B320" s="43"/>
      <c r="C320" s="2"/>
      <c r="E320" s="43"/>
      <c r="J320" s="43"/>
    </row>
    <row r="321" spans="2:10" ht="15.75" customHeight="1">
      <c r="B321" s="43"/>
      <c r="C321" s="2"/>
      <c r="E321" s="43"/>
      <c r="J321" s="43"/>
    </row>
    <row r="322" spans="2:10" ht="15.75" customHeight="1">
      <c r="B322" s="43"/>
      <c r="C322" s="2"/>
      <c r="E322" s="43"/>
      <c r="J322" s="43"/>
    </row>
    <row r="323" spans="2:10" ht="15.75" customHeight="1">
      <c r="B323" s="43"/>
      <c r="C323" s="2"/>
      <c r="E323" s="43"/>
      <c r="J323" s="43"/>
    </row>
    <row r="324" spans="2:10" ht="15.75" customHeight="1">
      <c r="B324" s="43"/>
      <c r="C324" s="2"/>
      <c r="E324" s="43"/>
      <c r="J324" s="43"/>
    </row>
    <row r="325" spans="2:10" ht="15.75" customHeight="1">
      <c r="B325" s="43"/>
      <c r="C325" s="2"/>
      <c r="E325" s="43"/>
      <c r="J325" s="43"/>
    </row>
    <row r="326" spans="2:10" ht="15.75" customHeight="1">
      <c r="B326" s="43"/>
      <c r="C326" s="2"/>
      <c r="E326" s="43"/>
      <c r="J326" s="43"/>
    </row>
    <row r="327" spans="2:10" ht="15.75" customHeight="1">
      <c r="B327" s="43"/>
      <c r="C327" s="2"/>
      <c r="E327" s="43"/>
      <c r="J327" s="43"/>
    </row>
    <row r="328" spans="2:10" ht="15.75" customHeight="1">
      <c r="B328" s="43"/>
      <c r="C328" s="2"/>
      <c r="E328" s="43"/>
      <c r="J328" s="43"/>
    </row>
    <row r="329" spans="2:10" ht="15.75" customHeight="1">
      <c r="B329" s="43"/>
      <c r="C329" s="2"/>
      <c r="E329" s="43"/>
      <c r="J329" s="43"/>
    </row>
    <row r="330" spans="2:10" ht="15.75" customHeight="1">
      <c r="B330" s="43"/>
      <c r="C330" s="2"/>
      <c r="E330" s="43"/>
      <c r="J330" s="43"/>
    </row>
    <row r="331" spans="2:10" ht="15.75" customHeight="1">
      <c r="B331" s="43"/>
      <c r="C331" s="2"/>
      <c r="E331" s="43"/>
      <c r="J331" s="43"/>
    </row>
    <row r="332" spans="2:10" ht="15.75" customHeight="1">
      <c r="B332" s="43"/>
      <c r="C332" s="2"/>
      <c r="E332" s="43"/>
      <c r="J332" s="43"/>
    </row>
    <row r="333" spans="2:10" ht="15.75" customHeight="1">
      <c r="B333" s="43"/>
      <c r="C333" s="2"/>
      <c r="E333" s="43"/>
      <c r="J333" s="43"/>
    </row>
    <row r="334" spans="2:10" ht="15.75" customHeight="1">
      <c r="B334" s="43"/>
      <c r="C334" s="2"/>
      <c r="E334" s="43"/>
      <c r="J334" s="43"/>
    </row>
    <row r="335" spans="2:10" ht="15.75" customHeight="1">
      <c r="B335" s="43"/>
      <c r="C335" s="2"/>
      <c r="E335" s="43"/>
      <c r="J335" s="43"/>
    </row>
    <row r="336" spans="2:10" ht="15.75" customHeight="1">
      <c r="B336" s="43"/>
      <c r="C336" s="2"/>
      <c r="E336" s="43"/>
      <c r="J336" s="43"/>
    </row>
    <row r="337" spans="2:10" ht="15.75" customHeight="1">
      <c r="B337" s="43"/>
      <c r="C337" s="2"/>
      <c r="E337" s="43"/>
      <c r="J337" s="43"/>
    </row>
    <row r="338" spans="2:10" ht="15.75" customHeight="1">
      <c r="B338" s="43"/>
      <c r="C338" s="2"/>
      <c r="E338" s="43"/>
      <c r="J338" s="43"/>
    </row>
    <row r="339" spans="2:10" ht="15.75" customHeight="1">
      <c r="B339" s="43"/>
      <c r="C339" s="2"/>
      <c r="E339" s="43"/>
      <c r="J339" s="43"/>
    </row>
    <row r="340" spans="2:10" ht="15.75" customHeight="1">
      <c r="B340" s="43"/>
      <c r="C340" s="2"/>
      <c r="E340" s="43"/>
      <c r="J340" s="43"/>
    </row>
    <row r="341" spans="2:10" ht="15.75" customHeight="1">
      <c r="B341" s="43"/>
      <c r="C341" s="2"/>
      <c r="E341" s="43"/>
      <c r="J341" s="43"/>
    </row>
    <row r="342" spans="2:10" ht="15.75" customHeight="1">
      <c r="B342" s="43"/>
      <c r="C342" s="2"/>
      <c r="E342" s="43"/>
      <c r="J342" s="43"/>
    </row>
    <row r="343" spans="2:10" ht="15.75" customHeight="1">
      <c r="B343" s="43"/>
      <c r="C343" s="2"/>
      <c r="E343" s="43"/>
      <c r="J343" s="43"/>
    </row>
    <row r="344" spans="2:10" ht="15.75" customHeight="1">
      <c r="B344" s="43"/>
      <c r="C344" s="2"/>
      <c r="E344" s="43"/>
      <c r="J344" s="43"/>
    </row>
    <row r="345" spans="2:10" ht="15.75" customHeight="1">
      <c r="B345" s="43"/>
      <c r="C345" s="2"/>
      <c r="E345" s="43"/>
      <c r="J345" s="43"/>
    </row>
    <row r="346" spans="2:10" ht="15.75" customHeight="1">
      <c r="B346" s="43"/>
      <c r="C346" s="2"/>
      <c r="E346" s="43"/>
      <c r="J346" s="43"/>
    </row>
    <row r="347" spans="2:10" ht="15.75" customHeight="1">
      <c r="B347" s="43"/>
      <c r="C347" s="2"/>
      <c r="E347" s="43"/>
      <c r="J347" s="43"/>
    </row>
    <row r="348" spans="2:10" ht="15.75" customHeight="1">
      <c r="B348" s="43"/>
      <c r="C348" s="2"/>
      <c r="E348" s="43"/>
      <c r="J348" s="43"/>
    </row>
    <row r="349" spans="2:10" ht="15.75" customHeight="1">
      <c r="B349" s="43"/>
      <c r="C349" s="2"/>
      <c r="E349" s="43"/>
      <c r="J349" s="43"/>
    </row>
    <row r="350" spans="2:10" ht="15.75" customHeight="1">
      <c r="B350" s="43"/>
      <c r="C350" s="2"/>
      <c r="E350" s="43"/>
      <c r="J350" s="43"/>
    </row>
    <row r="351" spans="2:10" ht="15.75" customHeight="1">
      <c r="B351" s="43"/>
      <c r="C351" s="2"/>
      <c r="E351" s="43"/>
      <c r="J351" s="43"/>
    </row>
    <row r="352" spans="2:10" ht="15.75" customHeight="1">
      <c r="B352" s="43"/>
      <c r="C352" s="2"/>
      <c r="E352" s="43"/>
      <c r="J352" s="43"/>
    </row>
    <row r="353" spans="2:10" ht="15.75" customHeight="1">
      <c r="B353" s="43"/>
      <c r="C353" s="2"/>
      <c r="E353" s="43"/>
      <c r="J353" s="43"/>
    </row>
    <row r="354" spans="2:10" ht="15.75" customHeight="1">
      <c r="B354" s="43"/>
      <c r="C354" s="2"/>
      <c r="E354" s="43"/>
      <c r="J354" s="43"/>
    </row>
    <row r="355" spans="2:10" ht="15.75" customHeight="1">
      <c r="B355" s="43"/>
      <c r="C355" s="2"/>
      <c r="E355" s="43"/>
      <c r="J355" s="43"/>
    </row>
    <row r="356" spans="2:10" ht="15.75" customHeight="1">
      <c r="B356" s="43"/>
      <c r="C356" s="2"/>
      <c r="E356" s="43"/>
      <c r="J356" s="43"/>
    </row>
    <row r="357" spans="2:10" ht="15.75" customHeight="1">
      <c r="B357" s="43"/>
      <c r="C357" s="2"/>
      <c r="E357" s="43"/>
      <c r="J357" s="43"/>
    </row>
    <row r="358" spans="2:10" ht="15.75" customHeight="1">
      <c r="B358" s="43"/>
      <c r="C358" s="2"/>
      <c r="E358" s="43"/>
      <c r="J358" s="43"/>
    </row>
    <row r="359" spans="2:10" ht="15.75" customHeight="1">
      <c r="B359" s="43"/>
      <c r="C359" s="2"/>
      <c r="E359" s="43"/>
      <c r="J359" s="43"/>
    </row>
    <row r="360" spans="2:10" ht="15.75" customHeight="1">
      <c r="B360" s="43"/>
      <c r="C360" s="2"/>
      <c r="E360" s="43"/>
      <c r="J360" s="43"/>
    </row>
    <row r="361" spans="2:10" ht="15.75" customHeight="1">
      <c r="B361" s="43"/>
      <c r="C361" s="2"/>
      <c r="E361" s="43"/>
      <c r="J361" s="43"/>
    </row>
    <row r="362" spans="2:10" ht="15.75" customHeight="1">
      <c r="B362" s="43"/>
      <c r="C362" s="2"/>
      <c r="E362" s="43"/>
      <c r="J362" s="43"/>
    </row>
    <row r="363" spans="2:10" ht="15.75" customHeight="1">
      <c r="B363" s="43"/>
      <c r="C363" s="2"/>
      <c r="E363" s="43"/>
      <c r="J363" s="43"/>
    </row>
    <row r="364" spans="2:10" ht="15.75" customHeight="1">
      <c r="B364" s="43"/>
      <c r="C364" s="2"/>
      <c r="E364" s="43"/>
      <c r="J364" s="43"/>
    </row>
    <row r="365" spans="2:10" ht="15.75" customHeight="1">
      <c r="B365" s="43"/>
      <c r="C365" s="2"/>
      <c r="E365" s="43"/>
      <c r="J365" s="43"/>
    </row>
    <row r="366" spans="2:10" ht="15.75" customHeight="1">
      <c r="B366" s="43"/>
      <c r="C366" s="2"/>
      <c r="E366" s="43"/>
      <c r="J366" s="43"/>
    </row>
    <row r="367" spans="2:10" ht="15.75" customHeight="1">
      <c r="B367" s="43"/>
      <c r="C367" s="2"/>
      <c r="E367" s="43"/>
      <c r="J367" s="43"/>
    </row>
    <row r="368" spans="2:10" ht="15.75" customHeight="1">
      <c r="B368" s="43"/>
      <c r="C368" s="2"/>
      <c r="E368" s="43"/>
      <c r="J368" s="43"/>
    </row>
    <row r="369" spans="2:10" ht="15.75" customHeight="1">
      <c r="B369" s="43"/>
      <c r="C369" s="2"/>
      <c r="E369" s="43"/>
      <c r="J369" s="43"/>
    </row>
    <row r="370" spans="2:10" ht="15.75" customHeight="1">
      <c r="B370" s="43"/>
      <c r="C370" s="2"/>
      <c r="E370" s="43"/>
      <c r="J370" s="43"/>
    </row>
    <row r="371" spans="2:10" ht="15.75" customHeight="1">
      <c r="B371" s="43"/>
      <c r="C371" s="2"/>
      <c r="E371" s="43"/>
      <c r="J371" s="43"/>
    </row>
    <row r="372" spans="2:10" ht="15.75" customHeight="1">
      <c r="B372" s="43"/>
      <c r="C372" s="2"/>
      <c r="E372" s="43"/>
      <c r="J372" s="43"/>
    </row>
    <row r="373" spans="2:10" ht="15.75" customHeight="1">
      <c r="B373" s="43"/>
      <c r="C373" s="2"/>
      <c r="E373" s="43"/>
      <c r="J373" s="43"/>
    </row>
    <row r="374" spans="2:10" ht="15.75" customHeight="1">
      <c r="B374" s="43"/>
      <c r="C374" s="2"/>
      <c r="E374" s="43"/>
      <c r="J374" s="43"/>
    </row>
    <row r="375" spans="2:10" ht="15.75" customHeight="1">
      <c r="B375" s="43"/>
      <c r="C375" s="2"/>
      <c r="E375" s="43"/>
      <c r="J375" s="43"/>
    </row>
    <row r="376" spans="2:10" ht="15.75" customHeight="1">
      <c r="B376" s="43"/>
      <c r="C376" s="2"/>
      <c r="E376" s="43"/>
      <c r="J376" s="43"/>
    </row>
    <row r="377" spans="2:10" ht="15.75" customHeight="1">
      <c r="B377" s="43"/>
      <c r="C377" s="2"/>
      <c r="E377" s="43"/>
      <c r="J377" s="43"/>
    </row>
    <row r="378" spans="2:10" ht="15.75" customHeight="1">
      <c r="B378" s="43"/>
      <c r="C378" s="2"/>
      <c r="E378" s="43"/>
      <c r="J378" s="43"/>
    </row>
    <row r="379" spans="2:10" ht="15.75" customHeight="1">
      <c r="B379" s="43"/>
      <c r="C379" s="2"/>
      <c r="E379" s="43"/>
      <c r="J379" s="43"/>
    </row>
    <row r="380" spans="2:10" ht="15.75" customHeight="1">
      <c r="B380" s="43"/>
      <c r="C380" s="2"/>
      <c r="E380" s="43"/>
      <c r="J380" s="43"/>
    </row>
    <row r="381" spans="2:10" ht="15.75" customHeight="1">
      <c r="B381" s="43"/>
      <c r="C381" s="2"/>
      <c r="E381" s="43"/>
      <c r="J381" s="43"/>
    </row>
    <row r="382" spans="2:10" ht="15.75" customHeight="1">
      <c r="B382" s="43"/>
      <c r="C382" s="2"/>
      <c r="E382" s="43"/>
      <c r="J382" s="43"/>
    </row>
    <row r="383" spans="2:10" ht="15.75" customHeight="1">
      <c r="B383" s="43"/>
      <c r="C383" s="2"/>
      <c r="E383" s="43"/>
      <c r="J383" s="43"/>
    </row>
    <row r="384" spans="2:10" ht="15.75" customHeight="1">
      <c r="B384" s="43"/>
      <c r="C384" s="2"/>
      <c r="E384" s="43"/>
      <c r="J384" s="43"/>
    </row>
    <row r="385" spans="2:10" ht="15.75" customHeight="1">
      <c r="B385" s="43"/>
      <c r="C385" s="2"/>
      <c r="E385" s="43"/>
      <c r="J385" s="43"/>
    </row>
    <row r="386" spans="2:10" ht="15.75" customHeight="1">
      <c r="B386" s="43"/>
      <c r="C386" s="2"/>
      <c r="E386" s="43"/>
      <c r="J386" s="43"/>
    </row>
    <row r="387" spans="2:10" ht="15.75" customHeight="1">
      <c r="B387" s="43"/>
      <c r="C387" s="2"/>
      <c r="E387" s="43"/>
      <c r="J387" s="43"/>
    </row>
    <row r="388" spans="2:10" ht="15.75" customHeight="1">
      <c r="B388" s="43"/>
      <c r="C388" s="2"/>
      <c r="E388" s="43"/>
      <c r="J388" s="43"/>
    </row>
    <row r="389" spans="2:10" ht="15.75" customHeight="1">
      <c r="B389" s="43"/>
      <c r="C389" s="2"/>
      <c r="E389" s="43"/>
      <c r="J389" s="43"/>
    </row>
    <row r="390" spans="2:10" ht="15.75" customHeight="1">
      <c r="B390" s="43"/>
      <c r="C390" s="2"/>
      <c r="E390" s="43"/>
      <c r="J390" s="43"/>
    </row>
    <row r="391" spans="2:10" ht="15.75" customHeight="1">
      <c r="B391" s="43"/>
      <c r="C391" s="2"/>
      <c r="E391" s="43"/>
      <c r="J391" s="43"/>
    </row>
    <row r="392" spans="2:10" ht="15.75" customHeight="1">
      <c r="B392" s="43"/>
      <c r="C392" s="2"/>
      <c r="E392" s="43"/>
      <c r="J392" s="43"/>
    </row>
    <row r="393" spans="2:10" ht="15.75" customHeight="1">
      <c r="B393" s="43"/>
      <c r="C393" s="2"/>
      <c r="E393" s="43"/>
      <c r="J393" s="43"/>
    </row>
    <row r="394" spans="2:10" ht="15.75" customHeight="1">
      <c r="B394" s="43"/>
      <c r="C394" s="2"/>
      <c r="E394" s="43"/>
      <c r="J394" s="43"/>
    </row>
    <row r="395" spans="2:10" ht="15.75" customHeight="1">
      <c r="B395" s="43"/>
      <c r="C395" s="2"/>
      <c r="E395" s="43"/>
      <c r="J395" s="43"/>
    </row>
    <row r="396" spans="2:10" ht="15.75" customHeight="1">
      <c r="B396" s="43"/>
      <c r="C396" s="2"/>
      <c r="E396" s="43"/>
      <c r="J396" s="43"/>
    </row>
    <row r="397" spans="2:10" ht="15.75" customHeight="1">
      <c r="B397" s="43"/>
      <c r="C397" s="2"/>
      <c r="E397" s="43"/>
      <c r="J397" s="43"/>
    </row>
    <row r="398" spans="2:10" ht="15.75" customHeight="1">
      <c r="B398" s="43"/>
      <c r="C398" s="2"/>
      <c r="E398" s="43"/>
      <c r="J398" s="43"/>
    </row>
    <row r="399" spans="2:10" ht="15.75" customHeight="1">
      <c r="B399" s="43"/>
      <c r="C399" s="2"/>
      <c r="E399" s="43"/>
      <c r="J399" s="43"/>
    </row>
    <row r="400" spans="2:10" ht="15.75" customHeight="1">
      <c r="B400" s="43"/>
      <c r="C400" s="2"/>
      <c r="E400" s="43"/>
      <c r="J400" s="43"/>
    </row>
    <row r="401" spans="2:10" ht="15.75" customHeight="1">
      <c r="B401" s="43"/>
      <c r="C401" s="2"/>
      <c r="E401" s="43"/>
      <c r="J401" s="43"/>
    </row>
    <row r="402" spans="2:10" ht="15.75" customHeight="1">
      <c r="B402" s="43"/>
      <c r="C402" s="2"/>
      <c r="E402" s="43"/>
      <c r="J402" s="43"/>
    </row>
    <row r="403" spans="2:10" ht="15.75" customHeight="1">
      <c r="B403" s="43"/>
      <c r="C403" s="2"/>
      <c r="E403" s="43"/>
      <c r="J403" s="43"/>
    </row>
    <row r="404" spans="2:10" ht="15.75" customHeight="1">
      <c r="B404" s="43"/>
      <c r="C404" s="2"/>
      <c r="E404" s="43"/>
      <c r="J404" s="43"/>
    </row>
    <row r="405" spans="2:10" ht="15.75" customHeight="1">
      <c r="B405" s="43"/>
      <c r="C405" s="2"/>
      <c r="E405" s="43"/>
      <c r="J405" s="43"/>
    </row>
    <row r="406" spans="2:10" ht="15.75" customHeight="1">
      <c r="B406" s="43"/>
      <c r="C406" s="2"/>
      <c r="E406" s="43"/>
      <c r="J406" s="43"/>
    </row>
    <row r="407" spans="2:10" ht="15.75" customHeight="1">
      <c r="B407" s="43"/>
      <c r="C407" s="2"/>
      <c r="E407" s="43"/>
      <c r="J407" s="43"/>
    </row>
    <row r="408" spans="2:10" ht="15.75" customHeight="1">
      <c r="B408" s="43"/>
      <c r="C408" s="2"/>
      <c r="E408" s="43"/>
      <c r="J408" s="43"/>
    </row>
    <row r="409" spans="2:10" ht="15.75" customHeight="1">
      <c r="B409" s="43"/>
      <c r="C409" s="2"/>
      <c r="E409" s="43"/>
      <c r="J409" s="43"/>
    </row>
    <row r="410" spans="2:10" ht="15.75" customHeight="1">
      <c r="B410" s="43"/>
      <c r="C410" s="2"/>
      <c r="E410" s="43"/>
      <c r="J410" s="43"/>
    </row>
    <row r="411" spans="2:10" ht="15.75" customHeight="1">
      <c r="B411" s="43"/>
      <c r="C411" s="2"/>
      <c r="E411" s="43"/>
      <c r="J411" s="43"/>
    </row>
    <row r="412" spans="2:10" ht="15.75" customHeight="1">
      <c r="B412" s="43"/>
      <c r="C412" s="2"/>
      <c r="E412" s="43"/>
      <c r="J412" s="43"/>
    </row>
    <row r="413" spans="2:10" ht="15.75" customHeight="1">
      <c r="B413" s="43"/>
      <c r="C413" s="2"/>
      <c r="E413" s="43"/>
      <c r="J413" s="43"/>
    </row>
    <row r="414" spans="2:10" ht="15.75" customHeight="1">
      <c r="B414" s="43"/>
      <c r="C414" s="2"/>
      <c r="E414" s="43"/>
      <c r="J414" s="43"/>
    </row>
    <row r="415" spans="2:10" ht="15.75" customHeight="1">
      <c r="B415" s="43"/>
      <c r="C415" s="2"/>
      <c r="E415" s="43"/>
      <c r="J415" s="43"/>
    </row>
    <row r="416" spans="2:10" ht="15.75" customHeight="1">
      <c r="B416" s="43"/>
      <c r="C416" s="2"/>
      <c r="E416" s="43"/>
      <c r="J416" s="43"/>
    </row>
    <row r="417" spans="2:10" ht="15.75" customHeight="1">
      <c r="B417" s="43"/>
      <c r="C417" s="2"/>
      <c r="E417" s="43"/>
      <c r="J417" s="43"/>
    </row>
    <row r="418" spans="2:10" ht="15.75" customHeight="1">
      <c r="B418" s="43"/>
      <c r="C418" s="2"/>
      <c r="E418" s="43"/>
      <c r="J418" s="43"/>
    </row>
    <row r="419" spans="2:10" ht="15.75" customHeight="1">
      <c r="B419" s="43"/>
      <c r="C419" s="2"/>
      <c r="E419" s="43"/>
      <c r="J419" s="43"/>
    </row>
    <row r="420" spans="2:10" ht="15.75" customHeight="1">
      <c r="B420" s="43"/>
      <c r="C420" s="2"/>
      <c r="E420" s="43"/>
      <c r="J420" s="43"/>
    </row>
    <row r="421" spans="2:10" ht="15.75" customHeight="1">
      <c r="B421" s="43"/>
      <c r="C421" s="2"/>
      <c r="E421" s="43"/>
      <c r="J421" s="43"/>
    </row>
    <row r="422" spans="2:10" ht="15.75" customHeight="1">
      <c r="B422" s="43"/>
      <c r="C422" s="2"/>
      <c r="E422" s="43"/>
      <c r="J422" s="43"/>
    </row>
    <row r="423" spans="2:10" ht="15.75" customHeight="1">
      <c r="B423" s="43"/>
      <c r="C423" s="2"/>
      <c r="E423" s="43"/>
      <c r="J423" s="43"/>
    </row>
    <row r="424" spans="2:10" ht="15.75" customHeight="1">
      <c r="B424" s="43"/>
      <c r="C424" s="2"/>
      <c r="E424" s="43"/>
      <c r="J424" s="43"/>
    </row>
    <row r="425" spans="2:10" ht="15.75" customHeight="1">
      <c r="B425" s="43"/>
      <c r="C425" s="2"/>
      <c r="E425" s="43"/>
      <c r="J425" s="43"/>
    </row>
    <row r="426" spans="2:10" ht="15.75" customHeight="1">
      <c r="B426" s="43"/>
      <c r="C426" s="2"/>
      <c r="E426" s="43"/>
      <c r="J426" s="43"/>
    </row>
    <row r="427" spans="2:10" ht="15.75" customHeight="1">
      <c r="B427" s="43"/>
      <c r="C427" s="2"/>
      <c r="E427" s="43"/>
      <c r="J427" s="43"/>
    </row>
    <row r="428" spans="2:10" ht="15.75" customHeight="1">
      <c r="B428" s="43"/>
      <c r="C428" s="2"/>
      <c r="E428" s="43"/>
      <c r="J428" s="43"/>
    </row>
    <row r="429" spans="2:10" ht="15.75" customHeight="1">
      <c r="B429" s="43"/>
      <c r="C429" s="2"/>
      <c r="E429" s="43"/>
      <c r="J429" s="43"/>
    </row>
    <row r="430" spans="2:10" ht="15.75" customHeight="1">
      <c r="B430" s="43"/>
      <c r="C430" s="2"/>
      <c r="E430" s="43"/>
      <c r="J430" s="43"/>
    </row>
    <row r="431" spans="2:10" ht="15.75" customHeight="1">
      <c r="B431" s="43"/>
      <c r="C431" s="2"/>
      <c r="E431" s="43"/>
      <c r="J431" s="43"/>
    </row>
    <row r="432" spans="2:10" ht="15.75" customHeight="1">
      <c r="B432" s="43"/>
      <c r="C432" s="2"/>
      <c r="E432" s="43"/>
      <c r="J432" s="43"/>
    </row>
    <row r="433" spans="2:10" ht="15.75" customHeight="1">
      <c r="B433" s="43"/>
      <c r="C433" s="2"/>
      <c r="E433" s="43"/>
      <c r="J433" s="43"/>
    </row>
    <row r="434" spans="2:10" ht="15.75" customHeight="1">
      <c r="B434" s="43"/>
      <c r="C434" s="2"/>
      <c r="E434" s="43"/>
      <c r="J434" s="43"/>
    </row>
    <row r="435" spans="2:10" ht="15.75" customHeight="1">
      <c r="B435" s="43"/>
      <c r="C435" s="2"/>
      <c r="E435" s="43"/>
      <c r="J435" s="43"/>
    </row>
    <row r="436" spans="2:10" ht="15.75" customHeight="1">
      <c r="B436" s="43"/>
      <c r="C436" s="2"/>
      <c r="E436" s="43"/>
      <c r="J436" s="43"/>
    </row>
    <row r="437" spans="2:10" ht="15.75" customHeight="1">
      <c r="B437" s="43"/>
      <c r="C437" s="2"/>
      <c r="E437" s="43"/>
      <c r="J437" s="43"/>
    </row>
    <row r="438" spans="2:10" ht="15.75" customHeight="1">
      <c r="B438" s="43"/>
      <c r="C438" s="2"/>
      <c r="E438" s="43"/>
      <c r="J438" s="43"/>
    </row>
    <row r="439" spans="2:10" ht="15.75" customHeight="1">
      <c r="B439" s="43"/>
      <c r="C439" s="2"/>
      <c r="E439" s="43"/>
      <c r="J439" s="43"/>
    </row>
    <row r="440" spans="2:10" ht="15.75" customHeight="1">
      <c r="B440" s="43"/>
      <c r="C440" s="2"/>
      <c r="E440" s="43"/>
      <c r="J440" s="43"/>
    </row>
    <row r="441" spans="2:10" ht="15.75" customHeight="1">
      <c r="B441" s="43"/>
      <c r="C441" s="2"/>
      <c r="E441" s="43"/>
      <c r="J441" s="43"/>
    </row>
    <row r="442" spans="2:10" ht="15.75" customHeight="1">
      <c r="B442" s="43"/>
      <c r="C442" s="2"/>
      <c r="E442" s="43"/>
      <c r="J442" s="43"/>
    </row>
    <row r="443" spans="2:10" ht="15.75" customHeight="1">
      <c r="B443" s="43"/>
      <c r="C443" s="2"/>
      <c r="E443" s="43"/>
      <c r="J443" s="43"/>
    </row>
    <row r="444" spans="2:10" ht="15.75" customHeight="1">
      <c r="B444" s="43"/>
      <c r="C444" s="2"/>
      <c r="E444" s="43"/>
      <c r="J444" s="43"/>
    </row>
    <row r="445" spans="2:10" ht="15.75" customHeight="1">
      <c r="B445" s="43"/>
      <c r="C445" s="2"/>
      <c r="E445" s="43"/>
      <c r="J445" s="43"/>
    </row>
    <row r="446" spans="2:10" ht="15.75" customHeight="1">
      <c r="B446" s="43"/>
      <c r="C446" s="2"/>
      <c r="E446" s="43"/>
      <c r="J446" s="43"/>
    </row>
    <row r="447" spans="2:10" ht="15.75" customHeight="1">
      <c r="B447" s="43"/>
      <c r="C447" s="2"/>
      <c r="E447" s="43"/>
      <c r="J447" s="43"/>
    </row>
    <row r="448" spans="2:10" ht="15.75" customHeight="1">
      <c r="B448" s="43"/>
      <c r="C448" s="2"/>
      <c r="E448" s="43"/>
      <c r="J448" s="43"/>
    </row>
    <row r="449" spans="2:10" ht="15.75" customHeight="1">
      <c r="B449" s="43"/>
      <c r="C449" s="2"/>
      <c r="E449" s="43"/>
      <c r="J449" s="43"/>
    </row>
    <row r="450" spans="2:10" ht="15.75" customHeight="1">
      <c r="B450" s="43"/>
      <c r="C450" s="2"/>
      <c r="E450" s="43"/>
      <c r="J450" s="43"/>
    </row>
    <row r="451" spans="2:10" ht="15.75" customHeight="1">
      <c r="B451" s="43"/>
      <c r="C451" s="2"/>
      <c r="E451" s="43"/>
      <c r="J451" s="43"/>
    </row>
    <row r="452" spans="2:10" ht="15.75" customHeight="1">
      <c r="B452" s="43"/>
      <c r="C452" s="2"/>
      <c r="E452" s="43"/>
      <c r="J452" s="43"/>
    </row>
    <row r="453" spans="2:10" ht="15.75" customHeight="1">
      <c r="B453" s="43"/>
      <c r="C453" s="2"/>
      <c r="E453" s="43"/>
      <c r="J453" s="43"/>
    </row>
    <row r="454" spans="2:10" ht="15.75" customHeight="1">
      <c r="B454" s="43"/>
      <c r="C454" s="2"/>
      <c r="E454" s="43"/>
      <c r="J454" s="43"/>
    </row>
    <row r="455" spans="2:10" ht="15.75" customHeight="1">
      <c r="B455" s="43"/>
      <c r="C455" s="2"/>
      <c r="E455" s="43"/>
      <c r="J455" s="43"/>
    </row>
    <row r="456" spans="2:10" ht="15.75" customHeight="1">
      <c r="B456" s="43"/>
      <c r="C456" s="2"/>
      <c r="E456" s="43"/>
      <c r="J456" s="43"/>
    </row>
    <row r="457" spans="2:10" ht="15.75" customHeight="1">
      <c r="B457" s="43"/>
      <c r="C457" s="2"/>
      <c r="E457" s="43"/>
      <c r="J457" s="43"/>
    </row>
    <row r="458" spans="2:10" ht="15.75" customHeight="1">
      <c r="B458" s="43"/>
      <c r="C458" s="2"/>
      <c r="E458" s="43"/>
      <c r="J458" s="43"/>
    </row>
    <row r="459" spans="2:10" ht="15.75" customHeight="1">
      <c r="B459" s="43"/>
      <c r="C459" s="2"/>
      <c r="E459" s="43"/>
      <c r="J459" s="43"/>
    </row>
    <row r="460" spans="2:10" ht="15.75" customHeight="1">
      <c r="B460" s="43"/>
      <c r="C460" s="2"/>
      <c r="E460" s="43"/>
      <c r="J460" s="43"/>
    </row>
    <row r="461" spans="2:10" ht="15.75" customHeight="1">
      <c r="B461" s="43"/>
      <c r="C461" s="2"/>
      <c r="E461" s="43"/>
      <c r="J461" s="43"/>
    </row>
    <row r="462" spans="2:10" ht="15.75" customHeight="1">
      <c r="B462" s="43"/>
      <c r="C462" s="2"/>
      <c r="E462" s="43"/>
      <c r="J462" s="43"/>
    </row>
    <row r="463" spans="2:10" ht="15.75" customHeight="1">
      <c r="B463" s="43"/>
      <c r="C463" s="2"/>
      <c r="E463" s="43"/>
      <c r="J463" s="43"/>
    </row>
    <row r="464" spans="2:10" ht="15.75" customHeight="1">
      <c r="B464" s="43"/>
      <c r="C464" s="2"/>
      <c r="E464" s="43"/>
      <c r="J464" s="43"/>
    </row>
    <row r="465" spans="2:10" ht="15.75" customHeight="1">
      <c r="B465" s="43"/>
      <c r="C465" s="2"/>
      <c r="E465" s="43"/>
      <c r="J465" s="43"/>
    </row>
    <row r="466" spans="2:10" ht="15.75" customHeight="1">
      <c r="B466" s="43"/>
      <c r="C466" s="2"/>
      <c r="E466" s="43"/>
      <c r="J466" s="43"/>
    </row>
    <row r="467" spans="2:10" ht="15.75" customHeight="1">
      <c r="B467" s="43"/>
      <c r="C467" s="2"/>
      <c r="E467" s="43"/>
      <c r="J467" s="43"/>
    </row>
    <row r="468" spans="2:10" ht="15.75" customHeight="1">
      <c r="B468" s="43"/>
      <c r="C468" s="2"/>
      <c r="E468" s="43"/>
      <c r="J468" s="43"/>
    </row>
    <row r="469" spans="2:10" ht="15.75" customHeight="1">
      <c r="B469" s="43"/>
      <c r="C469" s="2"/>
      <c r="E469" s="43"/>
      <c r="J469" s="43"/>
    </row>
    <row r="470" spans="2:10" ht="15.75" customHeight="1">
      <c r="B470" s="43"/>
      <c r="C470" s="2"/>
      <c r="E470" s="43"/>
      <c r="J470" s="43"/>
    </row>
    <row r="471" spans="2:10" ht="15.75" customHeight="1">
      <c r="B471" s="43"/>
      <c r="C471" s="2"/>
      <c r="E471" s="43"/>
      <c r="J471" s="43"/>
    </row>
    <row r="472" spans="2:10" ht="15.75" customHeight="1">
      <c r="B472" s="43"/>
      <c r="C472" s="2"/>
      <c r="E472" s="43"/>
      <c r="J472" s="43"/>
    </row>
    <row r="473" spans="2:10" ht="15.75" customHeight="1">
      <c r="B473" s="43"/>
      <c r="C473" s="2"/>
      <c r="E473" s="43"/>
      <c r="J473" s="43"/>
    </row>
    <row r="474" spans="2:10" ht="15.75" customHeight="1">
      <c r="B474" s="43"/>
      <c r="C474" s="2"/>
      <c r="E474" s="43"/>
      <c r="J474" s="43"/>
    </row>
    <row r="475" spans="2:10" ht="15.75" customHeight="1">
      <c r="B475" s="43"/>
      <c r="C475" s="2"/>
      <c r="E475" s="43"/>
      <c r="J475" s="43"/>
    </row>
    <row r="476" spans="2:10" ht="15.75" customHeight="1">
      <c r="B476" s="43"/>
      <c r="C476" s="2"/>
      <c r="E476" s="43"/>
      <c r="J476" s="43"/>
    </row>
    <row r="477" spans="2:10" ht="15.75" customHeight="1">
      <c r="B477" s="43"/>
      <c r="C477" s="2"/>
      <c r="E477" s="43"/>
      <c r="J477" s="43"/>
    </row>
    <row r="478" spans="2:10" ht="15.75" customHeight="1">
      <c r="B478" s="43"/>
      <c r="C478" s="2"/>
      <c r="E478" s="43"/>
      <c r="J478" s="43"/>
    </row>
    <row r="479" spans="2:10" ht="15.75" customHeight="1">
      <c r="B479" s="43"/>
      <c r="C479" s="2"/>
      <c r="E479" s="43"/>
      <c r="J479" s="43"/>
    </row>
    <row r="480" spans="2:10" ht="15.75" customHeight="1">
      <c r="B480" s="43"/>
      <c r="C480" s="2"/>
      <c r="E480" s="43"/>
      <c r="J480" s="43"/>
    </row>
    <row r="481" spans="2:10" ht="15.75" customHeight="1">
      <c r="B481" s="43"/>
      <c r="C481" s="2"/>
      <c r="E481" s="43"/>
      <c r="J481" s="43"/>
    </row>
    <row r="482" spans="2:10" ht="15.75" customHeight="1">
      <c r="B482" s="43"/>
      <c r="C482" s="2"/>
      <c r="E482" s="43"/>
      <c r="J482" s="43"/>
    </row>
    <row r="483" spans="2:10" ht="15.75" customHeight="1">
      <c r="B483" s="43"/>
      <c r="C483" s="2"/>
      <c r="E483" s="43"/>
      <c r="J483" s="43"/>
    </row>
    <row r="484" spans="2:10" ht="15.75" customHeight="1">
      <c r="B484" s="43"/>
      <c r="C484" s="2"/>
      <c r="E484" s="43"/>
      <c r="J484" s="43"/>
    </row>
    <row r="485" spans="2:10" ht="15.75" customHeight="1">
      <c r="B485" s="43"/>
      <c r="C485" s="2"/>
      <c r="E485" s="43"/>
      <c r="J485" s="43"/>
    </row>
    <row r="486" spans="2:10" ht="15.75" customHeight="1">
      <c r="B486" s="43"/>
      <c r="C486" s="2"/>
      <c r="E486" s="43"/>
      <c r="J486" s="43"/>
    </row>
    <row r="487" spans="2:10" ht="15.75" customHeight="1">
      <c r="B487" s="43"/>
      <c r="C487" s="2"/>
      <c r="E487" s="43"/>
      <c r="J487" s="43"/>
    </row>
    <row r="488" spans="2:10" ht="15.75" customHeight="1">
      <c r="B488" s="43"/>
      <c r="C488" s="2"/>
      <c r="E488" s="43"/>
      <c r="J488" s="43"/>
    </row>
    <row r="489" spans="2:10" ht="15.75" customHeight="1">
      <c r="B489" s="43"/>
      <c r="C489" s="2"/>
      <c r="E489" s="43"/>
      <c r="J489" s="43"/>
    </row>
    <row r="490" spans="2:10" ht="15.75" customHeight="1">
      <c r="B490" s="43"/>
      <c r="C490" s="2"/>
      <c r="E490" s="43"/>
      <c r="J490" s="43"/>
    </row>
    <row r="491" spans="2:10" ht="15.75" customHeight="1">
      <c r="B491" s="43"/>
      <c r="C491" s="2"/>
      <c r="E491" s="43"/>
      <c r="J491" s="43"/>
    </row>
    <row r="492" spans="2:10" ht="15.75" customHeight="1">
      <c r="B492" s="43"/>
      <c r="C492" s="2"/>
      <c r="E492" s="43"/>
      <c r="J492" s="43"/>
    </row>
    <row r="493" spans="2:10" ht="15.75" customHeight="1">
      <c r="B493" s="43"/>
      <c r="C493" s="2"/>
      <c r="E493" s="43"/>
      <c r="J493" s="43"/>
    </row>
    <row r="494" spans="2:10" ht="15.75" customHeight="1">
      <c r="B494" s="43"/>
      <c r="C494" s="2"/>
      <c r="E494" s="43"/>
      <c r="J494" s="43"/>
    </row>
    <row r="495" spans="2:10" ht="15.75" customHeight="1">
      <c r="B495" s="43"/>
      <c r="C495" s="2"/>
      <c r="E495" s="43"/>
      <c r="J495" s="43"/>
    </row>
    <row r="496" spans="2:10" ht="15.75" customHeight="1">
      <c r="B496" s="43"/>
      <c r="C496" s="2"/>
      <c r="E496" s="43"/>
      <c r="J496" s="43"/>
    </row>
    <row r="497" spans="2:10" ht="15.75" customHeight="1">
      <c r="B497" s="43"/>
      <c r="C497" s="2"/>
      <c r="E497" s="43"/>
      <c r="J497" s="43"/>
    </row>
    <row r="498" spans="2:10" ht="15.75" customHeight="1">
      <c r="B498" s="43"/>
      <c r="C498" s="2"/>
      <c r="E498" s="43"/>
      <c r="J498" s="43"/>
    </row>
    <row r="499" spans="2:10" ht="15.75" customHeight="1">
      <c r="B499" s="43"/>
      <c r="C499" s="2"/>
      <c r="E499" s="43"/>
      <c r="J499" s="43"/>
    </row>
    <row r="500" spans="2:10" ht="15.75" customHeight="1">
      <c r="B500" s="43"/>
      <c r="C500" s="2"/>
      <c r="E500" s="43"/>
      <c r="J500" s="43"/>
    </row>
    <row r="501" spans="2:10" ht="15.75" customHeight="1">
      <c r="B501" s="43"/>
      <c r="C501" s="2"/>
      <c r="E501" s="43"/>
      <c r="J501" s="43"/>
    </row>
    <row r="502" spans="2:10" ht="15.75" customHeight="1">
      <c r="B502" s="43"/>
      <c r="C502" s="2"/>
      <c r="E502" s="43"/>
      <c r="J502" s="43"/>
    </row>
    <row r="503" spans="2:10" ht="15.75" customHeight="1">
      <c r="B503" s="43"/>
      <c r="C503" s="2"/>
      <c r="E503" s="43"/>
      <c r="J503" s="43"/>
    </row>
    <row r="504" spans="2:10" ht="15.75" customHeight="1">
      <c r="B504" s="43"/>
      <c r="C504" s="2"/>
      <c r="E504" s="43"/>
      <c r="J504" s="43"/>
    </row>
    <row r="505" spans="2:10" ht="15.75" customHeight="1">
      <c r="B505" s="43"/>
      <c r="C505" s="2"/>
      <c r="E505" s="43"/>
      <c r="J505" s="43"/>
    </row>
    <row r="506" spans="2:10" ht="15.75" customHeight="1">
      <c r="B506" s="43"/>
      <c r="C506" s="2"/>
      <c r="E506" s="43"/>
      <c r="J506" s="43"/>
    </row>
    <row r="507" spans="2:10" ht="15.75" customHeight="1">
      <c r="B507" s="43"/>
      <c r="C507" s="2"/>
      <c r="E507" s="43"/>
      <c r="J507" s="43"/>
    </row>
    <row r="508" spans="2:10" ht="15.75" customHeight="1">
      <c r="B508" s="43"/>
      <c r="C508" s="2"/>
      <c r="E508" s="43"/>
      <c r="J508" s="43"/>
    </row>
    <row r="509" spans="2:10" ht="15.75" customHeight="1">
      <c r="B509" s="43"/>
      <c r="C509" s="2"/>
      <c r="E509" s="43"/>
      <c r="J509" s="43"/>
    </row>
    <row r="510" spans="2:10" ht="15.75" customHeight="1">
      <c r="B510" s="43"/>
      <c r="C510" s="2"/>
      <c r="E510" s="43"/>
      <c r="J510" s="43"/>
    </row>
    <row r="511" spans="2:10" ht="15.75" customHeight="1">
      <c r="B511" s="43"/>
      <c r="C511" s="2"/>
      <c r="E511" s="43"/>
      <c r="J511" s="43"/>
    </row>
    <row r="512" spans="2:10" ht="15.75" customHeight="1">
      <c r="B512" s="43"/>
      <c r="C512" s="2"/>
      <c r="E512" s="43"/>
      <c r="J512" s="43"/>
    </row>
    <row r="513" spans="2:10" ht="15.75" customHeight="1">
      <c r="B513" s="43"/>
      <c r="C513" s="2"/>
      <c r="E513" s="43"/>
      <c r="J513" s="43"/>
    </row>
    <row r="514" spans="2:10" ht="15.75" customHeight="1">
      <c r="B514" s="43"/>
      <c r="C514" s="2"/>
      <c r="E514" s="43"/>
      <c r="J514" s="43"/>
    </row>
    <row r="515" spans="2:10" ht="15.75" customHeight="1">
      <c r="B515" s="43"/>
      <c r="C515" s="2"/>
      <c r="E515" s="43"/>
      <c r="J515" s="43"/>
    </row>
    <row r="516" spans="2:10" ht="15.75" customHeight="1">
      <c r="B516" s="43"/>
      <c r="C516" s="2"/>
      <c r="E516" s="43"/>
      <c r="J516" s="43"/>
    </row>
    <row r="517" spans="2:10" ht="15.75" customHeight="1">
      <c r="B517" s="43"/>
      <c r="C517" s="2"/>
      <c r="E517" s="43"/>
      <c r="J517" s="43"/>
    </row>
    <row r="518" spans="2:10" ht="15.75" customHeight="1">
      <c r="B518" s="43"/>
      <c r="C518" s="2"/>
      <c r="E518" s="43"/>
      <c r="J518" s="43"/>
    </row>
    <row r="519" spans="2:10" ht="15.75" customHeight="1">
      <c r="B519" s="43"/>
      <c r="C519" s="2"/>
      <c r="E519" s="43"/>
      <c r="J519" s="43"/>
    </row>
    <row r="520" spans="2:10" ht="15.75" customHeight="1">
      <c r="B520" s="43"/>
      <c r="C520" s="2"/>
      <c r="E520" s="43"/>
      <c r="J520" s="43"/>
    </row>
    <row r="521" spans="2:10" ht="15.75" customHeight="1">
      <c r="B521" s="43"/>
      <c r="C521" s="2"/>
      <c r="E521" s="43"/>
      <c r="J521" s="43"/>
    </row>
    <row r="522" spans="2:10" ht="15.75" customHeight="1">
      <c r="B522" s="43"/>
      <c r="C522" s="2"/>
      <c r="E522" s="43"/>
      <c r="J522" s="43"/>
    </row>
    <row r="523" spans="2:10" ht="15.75" customHeight="1">
      <c r="B523" s="43"/>
      <c r="C523" s="2"/>
      <c r="E523" s="43"/>
      <c r="J523" s="43"/>
    </row>
    <row r="524" spans="2:10" ht="15.75" customHeight="1">
      <c r="B524" s="43"/>
      <c r="C524" s="2"/>
      <c r="E524" s="43"/>
      <c r="J524" s="43"/>
    </row>
    <row r="525" spans="2:10" ht="15.75" customHeight="1">
      <c r="B525" s="43"/>
      <c r="C525" s="2"/>
      <c r="E525" s="43"/>
      <c r="J525" s="43"/>
    </row>
    <row r="526" spans="2:10" ht="15.75" customHeight="1">
      <c r="B526" s="43"/>
      <c r="C526" s="2"/>
      <c r="E526" s="43"/>
      <c r="J526" s="43"/>
    </row>
    <row r="527" spans="2:10" ht="15.75" customHeight="1">
      <c r="B527" s="43"/>
      <c r="C527" s="2"/>
      <c r="E527" s="43"/>
      <c r="J527" s="43"/>
    </row>
    <row r="528" spans="2:10" ht="15.75" customHeight="1">
      <c r="B528" s="43"/>
      <c r="C528" s="2"/>
      <c r="E528" s="43"/>
      <c r="J528" s="43"/>
    </row>
    <row r="529" spans="2:10" ht="15.75" customHeight="1">
      <c r="B529" s="43"/>
      <c r="C529" s="2"/>
      <c r="E529" s="43"/>
      <c r="J529" s="43"/>
    </row>
    <row r="530" spans="2:10" ht="15.75" customHeight="1">
      <c r="B530" s="43"/>
      <c r="C530" s="2"/>
      <c r="E530" s="43"/>
      <c r="J530" s="43"/>
    </row>
    <row r="531" spans="2:10" ht="15.75" customHeight="1">
      <c r="B531" s="43"/>
      <c r="C531" s="2"/>
      <c r="E531" s="43"/>
      <c r="J531" s="43"/>
    </row>
    <row r="532" spans="2:10" ht="15.75" customHeight="1">
      <c r="B532" s="43"/>
      <c r="C532" s="2"/>
      <c r="E532" s="43"/>
      <c r="J532" s="43"/>
    </row>
    <row r="533" spans="2:10" ht="15.75" customHeight="1">
      <c r="B533" s="43"/>
      <c r="C533" s="2"/>
      <c r="E533" s="43"/>
      <c r="J533" s="43"/>
    </row>
    <row r="534" spans="2:10" ht="15.75" customHeight="1">
      <c r="B534" s="43"/>
      <c r="C534" s="2"/>
      <c r="E534" s="43"/>
      <c r="J534" s="43"/>
    </row>
    <row r="535" spans="2:10" ht="15.75" customHeight="1">
      <c r="B535" s="43"/>
      <c r="C535" s="2"/>
      <c r="E535" s="43"/>
      <c r="J535" s="43"/>
    </row>
    <row r="536" spans="2:10" ht="15.75" customHeight="1">
      <c r="B536" s="43"/>
      <c r="C536" s="2"/>
      <c r="E536" s="43"/>
      <c r="J536" s="43"/>
    </row>
    <row r="537" spans="2:10" ht="15.75" customHeight="1">
      <c r="B537" s="43"/>
      <c r="C537" s="2"/>
      <c r="E537" s="43"/>
      <c r="J537" s="43"/>
    </row>
    <row r="538" spans="2:10" ht="15.75" customHeight="1">
      <c r="B538" s="43"/>
      <c r="C538" s="2"/>
      <c r="E538" s="43"/>
      <c r="J538" s="43"/>
    </row>
    <row r="539" spans="2:10" ht="15.75" customHeight="1">
      <c r="B539" s="43"/>
      <c r="C539" s="2"/>
      <c r="E539" s="43"/>
      <c r="J539" s="43"/>
    </row>
    <row r="540" spans="2:10" ht="15.75" customHeight="1">
      <c r="B540" s="43"/>
      <c r="C540" s="2"/>
      <c r="E540" s="43"/>
      <c r="J540" s="43"/>
    </row>
    <row r="541" spans="2:10" ht="15.75" customHeight="1">
      <c r="B541" s="43"/>
      <c r="C541" s="2"/>
      <c r="E541" s="43"/>
      <c r="J541" s="43"/>
    </row>
    <row r="542" spans="2:10" ht="15.75" customHeight="1">
      <c r="B542" s="43"/>
      <c r="C542" s="2"/>
      <c r="E542" s="43"/>
      <c r="J542" s="43"/>
    </row>
    <row r="543" spans="2:10" ht="15.75" customHeight="1">
      <c r="B543" s="43"/>
      <c r="C543" s="2"/>
      <c r="E543" s="43"/>
      <c r="J543" s="43"/>
    </row>
    <row r="544" spans="2:10" ht="15.75" customHeight="1">
      <c r="B544" s="43"/>
      <c r="C544" s="2"/>
      <c r="E544" s="43"/>
      <c r="J544" s="43"/>
    </row>
    <row r="545" spans="2:10" ht="15.75" customHeight="1">
      <c r="B545" s="43"/>
      <c r="C545" s="2"/>
      <c r="E545" s="43"/>
      <c r="J545" s="43"/>
    </row>
    <row r="546" spans="2:10" ht="15.75" customHeight="1">
      <c r="B546" s="43"/>
      <c r="C546" s="2"/>
      <c r="E546" s="43"/>
      <c r="J546" s="43"/>
    </row>
    <row r="547" spans="2:10" ht="15.75" customHeight="1">
      <c r="B547" s="43"/>
      <c r="C547" s="2"/>
      <c r="E547" s="43"/>
      <c r="J547" s="43"/>
    </row>
    <row r="548" spans="2:10" ht="15.75" customHeight="1">
      <c r="B548" s="43"/>
      <c r="C548" s="2"/>
      <c r="E548" s="43"/>
      <c r="J548" s="43"/>
    </row>
    <row r="549" spans="2:10" ht="15.75" customHeight="1">
      <c r="B549" s="43"/>
      <c r="C549" s="2"/>
      <c r="E549" s="43"/>
      <c r="J549" s="43"/>
    </row>
    <row r="550" spans="2:10" ht="15.75" customHeight="1">
      <c r="B550" s="43"/>
      <c r="C550" s="2"/>
      <c r="E550" s="43"/>
      <c r="J550" s="43"/>
    </row>
    <row r="551" spans="2:10" ht="15.75" customHeight="1">
      <c r="B551" s="43"/>
      <c r="C551" s="2"/>
      <c r="E551" s="43"/>
      <c r="J551" s="43"/>
    </row>
    <row r="552" spans="2:10" ht="15.75" customHeight="1">
      <c r="B552" s="43"/>
      <c r="C552" s="2"/>
      <c r="E552" s="43"/>
      <c r="J552" s="43"/>
    </row>
    <row r="553" spans="2:10" ht="15.75" customHeight="1">
      <c r="B553" s="43"/>
      <c r="C553" s="2"/>
      <c r="E553" s="43"/>
      <c r="J553" s="43"/>
    </row>
    <row r="554" spans="2:10" ht="15.75" customHeight="1">
      <c r="B554" s="43"/>
      <c r="C554" s="2"/>
      <c r="E554" s="43"/>
      <c r="J554" s="43"/>
    </row>
    <row r="555" spans="2:10" ht="15.75" customHeight="1">
      <c r="B555" s="43"/>
      <c r="C555" s="2"/>
      <c r="E555" s="43"/>
      <c r="J555" s="43"/>
    </row>
    <row r="556" spans="2:10" ht="15.75" customHeight="1">
      <c r="B556" s="43"/>
      <c r="C556" s="2"/>
      <c r="E556" s="43"/>
      <c r="J556" s="43"/>
    </row>
    <row r="557" spans="2:10" ht="15.75" customHeight="1">
      <c r="B557" s="43"/>
      <c r="C557" s="2"/>
      <c r="E557" s="43"/>
      <c r="J557" s="43"/>
    </row>
    <row r="558" spans="2:10" ht="15.75" customHeight="1">
      <c r="B558" s="43"/>
      <c r="C558" s="2"/>
      <c r="E558" s="43"/>
      <c r="J558" s="43"/>
    </row>
    <row r="559" spans="2:10" ht="15.75" customHeight="1">
      <c r="B559" s="43"/>
      <c r="C559" s="2"/>
      <c r="E559" s="43"/>
      <c r="J559" s="43"/>
    </row>
    <row r="560" spans="2:10" ht="15.75" customHeight="1">
      <c r="B560" s="43"/>
      <c r="C560" s="2"/>
      <c r="E560" s="43"/>
      <c r="J560" s="43"/>
    </row>
    <row r="561" spans="2:10" ht="15.75" customHeight="1">
      <c r="B561" s="43"/>
      <c r="C561" s="2"/>
      <c r="E561" s="43"/>
      <c r="J561" s="43"/>
    </row>
    <row r="562" spans="2:10" ht="15.75" customHeight="1">
      <c r="B562" s="43"/>
      <c r="C562" s="2"/>
      <c r="E562" s="43"/>
      <c r="J562" s="43"/>
    </row>
    <row r="563" spans="2:10" ht="15.75" customHeight="1">
      <c r="B563" s="43"/>
      <c r="C563" s="2"/>
      <c r="E563" s="43"/>
      <c r="J563" s="43"/>
    </row>
    <row r="564" spans="2:10" ht="15.75" customHeight="1">
      <c r="B564" s="43"/>
      <c r="C564" s="2"/>
      <c r="E564" s="43"/>
      <c r="J564" s="43"/>
    </row>
    <row r="565" spans="2:10" ht="15.75" customHeight="1">
      <c r="B565" s="43"/>
      <c r="C565" s="2"/>
      <c r="E565" s="43"/>
      <c r="J565" s="43"/>
    </row>
    <row r="566" spans="2:10" ht="15.75" customHeight="1">
      <c r="B566" s="43"/>
      <c r="C566" s="2"/>
      <c r="E566" s="43"/>
      <c r="J566" s="43"/>
    </row>
    <row r="567" spans="2:10" ht="15.75" customHeight="1">
      <c r="B567" s="43"/>
      <c r="C567" s="2"/>
      <c r="E567" s="43"/>
      <c r="J567" s="43"/>
    </row>
    <row r="568" spans="2:10" ht="15.75" customHeight="1">
      <c r="B568" s="43"/>
      <c r="C568" s="2"/>
      <c r="E568" s="43"/>
      <c r="J568" s="43"/>
    </row>
    <row r="569" spans="2:10" ht="15.75" customHeight="1">
      <c r="B569" s="43"/>
      <c r="C569" s="2"/>
      <c r="E569" s="43"/>
      <c r="J569" s="43"/>
    </row>
    <row r="570" spans="2:10" ht="15.75" customHeight="1">
      <c r="B570" s="43"/>
      <c r="C570" s="2"/>
      <c r="E570" s="43"/>
      <c r="J570" s="43"/>
    </row>
    <row r="571" spans="2:10" ht="15.75" customHeight="1">
      <c r="B571" s="43"/>
      <c r="C571" s="2"/>
      <c r="E571" s="43"/>
      <c r="J571" s="43"/>
    </row>
    <row r="572" spans="2:10" ht="15.75" customHeight="1">
      <c r="B572" s="43"/>
      <c r="C572" s="2"/>
      <c r="E572" s="43"/>
      <c r="J572" s="43"/>
    </row>
    <row r="573" spans="2:10" ht="15.75" customHeight="1">
      <c r="B573" s="43"/>
      <c r="C573" s="2"/>
      <c r="E573" s="43"/>
      <c r="J573" s="43"/>
    </row>
    <row r="574" spans="2:10" ht="15.75" customHeight="1">
      <c r="B574" s="43"/>
      <c r="C574" s="2"/>
      <c r="E574" s="43"/>
      <c r="J574" s="43"/>
    </row>
    <row r="575" spans="2:10" ht="15.75" customHeight="1">
      <c r="B575" s="43"/>
      <c r="C575" s="2"/>
      <c r="E575" s="43"/>
      <c r="J575" s="43"/>
    </row>
    <row r="576" spans="2:10" ht="15.75" customHeight="1">
      <c r="B576" s="43"/>
      <c r="C576" s="2"/>
      <c r="E576" s="43"/>
      <c r="J576" s="43"/>
    </row>
    <row r="577" spans="2:10" ht="15.75" customHeight="1">
      <c r="B577" s="43"/>
      <c r="C577" s="2"/>
      <c r="E577" s="43"/>
      <c r="J577" s="43"/>
    </row>
    <row r="578" spans="2:10" ht="15.75" customHeight="1">
      <c r="B578" s="43"/>
      <c r="C578" s="2"/>
      <c r="E578" s="43"/>
      <c r="J578" s="43"/>
    </row>
    <row r="579" spans="2:10" ht="15.75" customHeight="1">
      <c r="B579" s="43"/>
      <c r="C579" s="2"/>
      <c r="E579" s="43"/>
      <c r="J579" s="43"/>
    </row>
    <row r="580" spans="2:10" ht="15.75" customHeight="1">
      <c r="B580" s="43"/>
      <c r="C580" s="2"/>
      <c r="E580" s="43"/>
      <c r="J580" s="43"/>
    </row>
    <row r="581" spans="2:10" ht="15.75" customHeight="1">
      <c r="B581" s="43"/>
      <c r="C581" s="2"/>
      <c r="E581" s="43"/>
      <c r="J581" s="43"/>
    </row>
    <row r="582" spans="2:10" ht="15.75" customHeight="1">
      <c r="B582" s="43"/>
      <c r="C582" s="2"/>
      <c r="E582" s="43"/>
      <c r="J582" s="43"/>
    </row>
    <row r="583" spans="2:10" ht="15.75" customHeight="1">
      <c r="B583" s="43"/>
      <c r="C583" s="2"/>
      <c r="E583" s="43"/>
      <c r="J583" s="43"/>
    </row>
    <row r="584" spans="2:10" ht="15.75" customHeight="1">
      <c r="B584" s="43"/>
      <c r="C584" s="2"/>
      <c r="E584" s="43"/>
      <c r="J584" s="43"/>
    </row>
    <row r="585" spans="2:10" ht="15.75" customHeight="1">
      <c r="B585" s="43"/>
      <c r="C585" s="2"/>
      <c r="E585" s="43"/>
      <c r="J585" s="43"/>
    </row>
    <row r="586" spans="2:10" ht="15.75" customHeight="1">
      <c r="B586" s="43"/>
      <c r="C586" s="2"/>
      <c r="E586" s="43"/>
      <c r="J586" s="43"/>
    </row>
    <row r="587" spans="2:10" ht="15.75" customHeight="1">
      <c r="B587" s="43"/>
      <c r="C587" s="2"/>
      <c r="E587" s="43"/>
      <c r="J587" s="43"/>
    </row>
    <row r="588" spans="2:10" ht="15.75" customHeight="1">
      <c r="B588" s="43"/>
      <c r="C588" s="2"/>
      <c r="E588" s="43"/>
      <c r="J588" s="43"/>
    </row>
    <row r="589" spans="2:10" ht="15.75" customHeight="1">
      <c r="B589" s="43"/>
      <c r="C589" s="2"/>
      <c r="E589" s="43"/>
      <c r="J589" s="43"/>
    </row>
    <row r="590" spans="2:10" ht="15.75" customHeight="1">
      <c r="B590" s="43"/>
      <c r="C590" s="2"/>
      <c r="E590" s="43"/>
      <c r="J590" s="43"/>
    </row>
    <row r="591" spans="2:10" ht="15.75" customHeight="1">
      <c r="B591" s="43"/>
      <c r="C591" s="2"/>
      <c r="E591" s="43"/>
      <c r="J591" s="43"/>
    </row>
    <row r="592" spans="2:10" ht="15.75" customHeight="1">
      <c r="B592" s="43"/>
      <c r="C592" s="2"/>
      <c r="E592" s="43"/>
      <c r="J592" s="43"/>
    </row>
    <row r="593" spans="2:10" ht="15.75" customHeight="1">
      <c r="B593" s="43"/>
      <c r="C593" s="2"/>
      <c r="E593" s="43"/>
      <c r="J593" s="43"/>
    </row>
    <row r="594" spans="2:10" ht="15.75" customHeight="1">
      <c r="B594" s="43"/>
      <c r="C594" s="2"/>
      <c r="E594" s="43"/>
      <c r="J594" s="43"/>
    </row>
    <row r="595" spans="2:10" ht="15.75" customHeight="1">
      <c r="B595" s="43"/>
      <c r="C595" s="2"/>
      <c r="E595" s="43"/>
      <c r="J595" s="43"/>
    </row>
    <row r="596" spans="2:10" ht="15.75" customHeight="1">
      <c r="B596" s="43"/>
      <c r="C596" s="2"/>
      <c r="E596" s="43"/>
      <c r="J596" s="43"/>
    </row>
    <row r="597" spans="2:10" ht="15.75" customHeight="1">
      <c r="B597" s="43"/>
      <c r="C597" s="2"/>
      <c r="E597" s="43"/>
      <c r="J597" s="43"/>
    </row>
    <row r="598" spans="2:10" ht="15.75" customHeight="1">
      <c r="B598" s="43"/>
      <c r="C598" s="2"/>
      <c r="E598" s="43"/>
      <c r="J598" s="43"/>
    </row>
    <row r="599" spans="2:10" ht="15.75" customHeight="1">
      <c r="B599" s="43"/>
      <c r="C599" s="2"/>
      <c r="E599" s="43"/>
      <c r="J599" s="43"/>
    </row>
    <row r="600" spans="2:10" ht="15.75" customHeight="1">
      <c r="B600" s="43"/>
      <c r="C600" s="2"/>
      <c r="E600" s="43"/>
      <c r="J600" s="43"/>
    </row>
    <row r="601" spans="2:10" ht="15.75" customHeight="1">
      <c r="B601" s="43"/>
      <c r="C601" s="2"/>
      <c r="E601" s="43"/>
      <c r="J601" s="43"/>
    </row>
    <row r="602" spans="2:10" ht="15.75" customHeight="1">
      <c r="B602" s="43"/>
      <c r="C602" s="2"/>
      <c r="E602" s="43"/>
      <c r="J602" s="43"/>
    </row>
    <row r="603" spans="2:10" ht="15.75" customHeight="1">
      <c r="B603" s="43"/>
      <c r="C603" s="2"/>
      <c r="E603" s="43"/>
      <c r="J603" s="43"/>
    </row>
    <row r="604" spans="2:10" ht="15.75" customHeight="1">
      <c r="B604" s="43"/>
      <c r="C604" s="2"/>
      <c r="E604" s="43"/>
      <c r="J604" s="43"/>
    </row>
    <row r="605" spans="2:10" ht="15.75" customHeight="1">
      <c r="B605" s="43"/>
      <c r="C605" s="2"/>
      <c r="E605" s="43"/>
      <c r="J605" s="43"/>
    </row>
    <row r="606" spans="2:10" ht="15.75" customHeight="1">
      <c r="B606" s="43"/>
      <c r="C606" s="2"/>
      <c r="E606" s="43"/>
      <c r="J606" s="43"/>
    </row>
    <row r="607" spans="2:10" ht="15.75" customHeight="1">
      <c r="B607" s="43"/>
      <c r="C607" s="2"/>
      <c r="E607" s="43"/>
      <c r="J607" s="43"/>
    </row>
    <row r="608" spans="2:10" ht="15.75" customHeight="1">
      <c r="B608" s="43"/>
      <c r="C608" s="2"/>
      <c r="E608" s="43"/>
      <c r="J608" s="43"/>
    </row>
    <row r="609" spans="2:10" ht="15.75" customHeight="1">
      <c r="B609" s="43"/>
      <c r="C609" s="2"/>
      <c r="E609" s="43"/>
      <c r="J609" s="43"/>
    </row>
    <row r="610" spans="2:10" ht="15.75" customHeight="1">
      <c r="B610" s="43"/>
      <c r="C610" s="2"/>
      <c r="E610" s="43"/>
      <c r="J610" s="43"/>
    </row>
    <row r="611" spans="2:10" ht="15.75" customHeight="1">
      <c r="B611" s="43"/>
      <c r="C611" s="2"/>
      <c r="E611" s="43"/>
      <c r="J611" s="43"/>
    </row>
    <row r="612" spans="2:10" ht="15.75" customHeight="1">
      <c r="B612" s="43"/>
      <c r="C612" s="2"/>
      <c r="E612" s="43"/>
      <c r="J612" s="43"/>
    </row>
    <row r="613" spans="2:10" ht="15.75" customHeight="1">
      <c r="B613" s="43"/>
      <c r="C613" s="2"/>
      <c r="E613" s="43"/>
      <c r="J613" s="43"/>
    </row>
    <row r="614" spans="2:10" ht="15.75" customHeight="1">
      <c r="B614" s="43"/>
      <c r="C614" s="2"/>
      <c r="E614" s="43"/>
      <c r="J614" s="43"/>
    </row>
    <row r="615" spans="2:10" ht="15.75" customHeight="1">
      <c r="B615" s="43"/>
      <c r="C615" s="2"/>
      <c r="E615" s="43"/>
      <c r="J615" s="43"/>
    </row>
    <row r="616" spans="2:10" ht="15.75" customHeight="1">
      <c r="B616" s="43"/>
      <c r="C616" s="2"/>
      <c r="E616" s="43"/>
      <c r="J616" s="43"/>
    </row>
    <row r="617" spans="2:10" ht="15.75" customHeight="1">
      <c r="B617" s="43"/>
      <c r="C617" s="2"/>
      <c r="E617" s="43"/>
      <c r="J617" s="43"/>
    </row>
    <row r="618" spans="2:10" ht="15.75" customHeight="1">
      <c r="B618" s="43"/>
      <c r="C618" s="2"/>
      <c r="E618" s="43"/>
      <c r="J618" s="43"/>
    </row>
    <row r="619" spans="2:10" ht="15.75" customHeight="1">
      <c r="B619" s="43"/>
      <c r="C619" s="2"/>
      <c r="E619" s="43"/>
      <c r="J619" s="43"/>
    </row>
    <row r="620" spans="2:10" ht="15.75" customHeight="1">
      <c r="B620" s="43"/>
      <c r="C620" s="2"/>
      <c r="E620" s="43"/>
      <c r="J620" s="43"/>
    </row>
    <row r="621" spans="2:10" ht="15.75" customHeight="1">
      <c r="B621" s="43"/>
      <c r="C621" s="2"/>
      <c r="E621" s="43"/>
      <c r="J621" s="43"/>
    </row>
    <row r="622" spans="2:10" ht="15.75" customHeight="1">
      <c r="B622" s="43"/>
      <c r="C622" s="2"/>
      <c r="E622" s="43"/>
      <c r="J622" s="43"/>
    </row>
    <row r="623" spans="2:10" ht="15.75" customHeight="1">
      <c r="B623" s="43"/>
      <c r="C623" s="2"/>
      <c r="E623" s="43"/>
      <c r="J623" s="43"/>
    </row>
    <row r="624" spans="2:10" ht="15.75" customHeight="1">
      <c r="B624" s="43"/>
      <c r="C624" s="2"/>
      <c r="E624" s="43"/>
      <c r="J624" s="43"/>
    </row>
    <row r="625" spans="2:10" ht="15.75" customHeight="1">
      <c r="B625" s="43"/>
      <c r="C625" s="2"/>
      <c r="E625" s="43"/>
      <c r="J625" s="43"/>
    </row>
    <row r="626" spans="2:10" ht="15.75" customHeight="1">
      <c r="B626" s="43"/>
      <c r="C626" s="2"/>
      <c r="E626" s="43"/>
      <c r="J626" s="43"/>
    </row>
    <row r="627" spans="2:10" ht="15.75" customHeight="1">
      <c r="B627" s="43"/>
      <c r="C627" s="2"/>
      <c r="E627" s="43"/>
      <c r="J627" s="43"/>
    </row>
    <row r="628" spans="2:10" ht="15.75" customHeight="1">
      <c r="B628" s="43"/>
      <c r="C628" s="2"/>
      <c r="E628" s="43"/>
      <c r="J628" s="43"/>
    </row>
    <row r="629" spans="2:10" ht="15.75" customHeight="1">
      <c r="B629" s="43"/>
      <c r="C629" s="2"/>
      <c r="E629" s="43"/>
      <c r="J629" s="43"/>
    </row>
    <row r="630" spans="2:10" ht="15.75" customHeight="1">
      <c r="B630" s="43"/>
      <c r="C630" s="2"/>
      <c r="E630" s="43"/>
      <c r="J630" s="43"/>
    </row>
    <row r="631" spans="2:10" ht="15.75" customHeight="1">
      <c r="B631" s="43"/>
      <c r="C631" s="2"/>
      <c r="E631" s="43"/>
      <c r="J631" s="43"/>
    </row>
    <row r="632" spans="2:10" ht="15.75" customHeight="1">
      <c r="B632" s="43"/>
      <c r="C632" s="2"/>
      <c r="E632" s="43"/>
      <c r="J632" s="43"/>
    </row>
    <row r="633" spans="2:10" ht="15.75" customHeight="1">
      <c r="B633" s="43"/>
      <c r="C633" s="2"/>
      <c r="E633" s="43"/>
      <c r="J633" s="43"/>
    </row>
    <row r="634" spans="2:10" ht="15.75" customHeight="1">
      <c r="B634" s="43"/>
      <c r="C634" s="2"/>
      <c r="E634" s="43"/>
      <c r="J634" s="43"/>
    </row>
    <row r="635" spans="2:10" ht="15.75" customHeight="1">
      <c r="B635" s="43"/>
      <c r="C635" s="2"/>
      <c r="E635" s="43"/>
      <c r="J635" s="43"/>
    </row>
    <row r="636" spans="2:10" ht="15.75" customHeight="1">
      <c r="B636" s="43"/>
      <c r="C636" s="2"/>
      <c r="E636" s="43"/>
      <c r="J636" s="43"/>
    </row>
    <row r="637" spans="2:10" ht="15.75" customHeight="1">
      <c r="B637" s="43"/>
      <c r="C637" s="2"/>
      <c r="E637" s="43"/>
      <c r="J637" s="43"/>
    </row>
    <row r="638" spans="2:10" ht="15.75" customHeight="1">
      <c r="B638" s="43"/>
      <c r="C638" s="2"/>
      <c r="E638" s="43"/>
      <c r="J638" s="43"/>
    </row>
    <row r="639" spans="2:10" ht="15.75" customHeight="1">
      <c r="B639" s="43"/>
      <c r="C639" s="2"/>
      <c r="E639" s="43"/>
      <c r="J639" s="43"/>
    </row>
    <row r="640" spans="2:10" ht="15.75" customHeight="1">
      <c r="B640" s="43"/>
      <c r="C640" s="2"/>
      <c r="E640" s="43"/>
      <c r="J640" s="43"/>
    </row>
    <row r="641" spans="2:10" ht="15.75" customHeight="1">
      <c r="B641" s="43"/>
      <c r="C641" s="2"/>
      <c r="E641" s="43"/>
      <c r="J641" s="43"/>
    </row>
    <row r="642" spans="2:10" ht="15.75" customHeight="1">
      <c r="B642" s="43"/>
      <c r="C642" s="2"/>
      <c r="E642" s="43"/>
      <c r="J642" s="43"/>
    </row>
    <row r="643" spans="2:10" ht="15.75" customHeight="1">
      <c r="B643" s="43"/>
      <c r="C643" s="2"/>
      <c r="E643" s="43"/>
      <c r="J643" s="43"/>
    </row>
    <row r="644" spans="2:10" ht="15.75" customHeight="1">
      <c r="B644" s="43"/>
      <c r="C644" s="2"/>
      <c r="E644" s="43"/>
      <c r="J644" s="43"/>
    </row>
    <row r="645" spans="2:10" ht="15.75" customHeight="1">
      <c r="B645" s="43"/>
      <c r="C645" s="2"/>
      <c r="E645" s="43"/>
      <c r="J645" s="43"/>
    </row>
    <row r="646" spans="2:10" ht="15.75" customHeight="1">
      <c r="B646" s="43"/>
      <c r="C646" s="2"/>
      <c r="E646" s="43"/>
      <c r="J646" s="43"/>
    </row>
    <row r="647" spans="2:10" ht="15.75" customHeight="1">
      <c r="B647" s="43"/>
      <c r="C647" s="2"/>
      <c r="E647" s="43"/>
      <c r="J647" s="43"/>
    </row>
    <row r="648" spans="2:10" ht="15.75" customHeight="1">
      <c r="B648" s="43"/>
      <c r="C648" s="2"/>
      <c r="E648" s="43"/>
      <c r="J648" s="43"/>
    </row>
    <row r="649" spans="2:10" ht="15.75" customHeight="1">
      <c r="B649" s="43"/>
      <c r="C649" s="2"/>
      <c r="E649" s="43"/>
      <c r="J649" s="43"/>
    </row>
    <row r="650" spans="2:10" ht="15.75" customHeight="1">
      <c r="B650" s="43"/>
      <c r="C650" s="2"/>
      <c r="E650" s="43"/>
      <c r="J650" s="43"/>
    </row>
    <row r="651" spans="2:10" ht="15.75" customHeight="1">
      <c r="B651" s="43"/>
      <c r="C651" s="2"/>
      <c r="E651" s="43"/>
      <c r="J651" s="43"/>
    </row>
    <row r="652" spans="2:10" ht="15.75" customHeight="1">
      <c r="B652" s="43"/>
      <c r="C652" s="2"/>
      <c r="E652" s="43"/>
      <c r="J652" s="43"/>
    </row>
    <row r="653" spans="2:10" ht="15.75" customHeight="1">
      <c r="B653" s="43"/>
      <c r="C653" s="2"/>
      <c r="E653" s="43"/>
      <c r="J653" s="43"/>
    </row>
    <row r="654" spans="2:10" ht="15.75" customHeight="1">
      <c r="B654" s="43"/>
      <c r="C654" s="2"/>
      <c r="E654" s="43"/>
      <c r="J654" s="43"/>
    </row>
    <row r="655" spans="2:10" ht="15.75" customHeight="1">
      <c r="B655" s="43"/>
      <c r="C655" s="2"/>
      <c r="E655" s="43"/>
      <c r="J655" s="43"/>
    </row>
    <row r="656" spans="2:10" ht="15.75" customHeight="1">
      <c r="B656" s="43"/>
      <c r="C656" s="2"/>
      <c r="E656" s="43"/>
      <c r="J656" s="43"/>
    </row>
    <row r="657" spans="2:10" ht="15.75" customHeight="1">
      <c r="B657" s="43"/>
      <c r="C657" s="2"/>
      <c r="E657" s="43"/>
      <c r="J657" s="43"/>
    </row>
    <row r="658" spans="2:10" ht="15.75" customHeight="1">
      <c r="B658" s="43"/>
      <c r="C658" s="2"/>
      <c r="E658" s="43"/>
      <c r="J658" s="43"/>
    </row>
    <row r="659" spans="2:10" ht="15.75" customHeight="1">
      <c r="B659" s="43"/>
      <c r="C659" s="2"/>
      <c r="E659" s="43"/>
      <c r="J659" s="43"/>
    </row>
    <row r="660" spans="2:10" ht="15.75" customHeight="1">
      <c r="B660" s="43"/>
      <c r="C660" s="2"/>
      <c r="E660" s="43"/>
      <c r="J660" s="43"/>
    </row>
    <row r="661" spans="2:10" ht="15.75" customHeight="1">
      <c r="B661" s="43"/>
      <c r="C661" s="2"/>
      <c r="E661" s="43"/>
      <c r="J661" s="43"/>
    </row>
    <row r="662" spans="2:10" ht="15.75" customHeight="1">
      <c r="B662" s="43"/>
      <c r="C662" s="2"/>
      <c r="E662" s="43"/>
      <c r="J662" s="43"/>
    </row>
    <row r="663" spans="2:10" ht="15.75" customHeight="1">
      <c r="B663" s="43"/>
      <c r="C663" s="2"/>
      <c r="E663" s="43"/>
      <c r="J663" s="43"/>
    </row>
    <row r="664" spans="2:10" ht="15.75" customHeight="1">
      <c r="B664" s="43"/>
      <c r="C664" s="2"/>
      <c r="E664" s="43"/>
      <c r="J664" s="43"/>
    </row>
    <row r="665" spans="2:10" ht="15.75" customHeight="1">
      <c r="B665" s="43"/>
      <c r="C665" s="2"/>
      <c r="E665" s="43"/>
      <c r="J665" s="43"/>
    </row>
    <row r="666" spans="2:10" ht="15.75" customHeight="1">
      <c r="B666" s="43"/>
      <c r="C666" s="2"/>
      <c r="E666" s="43"/>
      <c r="J666" s="43"/>
    </row>
    <row r="667" spans="2:10" ht="15.75" customHeight="1">
      <c r="B667" s="43"/>
      <c r="C667" s="2"/>
      <c r="E667" s="43"/>
      <c r="J667" s="43"/>
    </row>
    <row r="668" spans="2:10" ht="15.75" customHeight="1">
      <c r="B668" s="43"/>
      <c r="C668" s="2"/>
      <c r="E668" s="43"/>
      <c r="J668" s="43"/>
    </row>
    <row r="669" spans="2:10" ht="15.75" customHeight="1">
      <c r="B669" s="43"/>
      <c r="C669" s="2"/>
      <c r="E669" s="43"/>
      <c r="J669" s="43"/>
    </row>
    <row r="670" spans="2:10" ht="15.75" customHeight="1">
      <c r="B670" s="43"/>
      <c r="C670" s="2"/>
      <c r="E670" s="43"/>
      <c r="J670" s="43"/>
    </row>
    <row r="671" spans="2:10" ht="15.75" customHeight="1">
      <c r="B671" s="43"/>
      <c r="C671" s="2"/>
      <c r="E671" s="43"/>
      <c r="J671" s="43"/>
    </row>
    <row r="672" spans="2:10" ht="15.75" customHeight="1">
      <c r="B672" s="43"/>
      <c r="C672" s="2"/>
      <c r="E672" s="43"/>
      <c r="J672" s="43"/>
    </row>
    <row r="673" spans="2:10" ht="15.75" customHeight="1">
      <c r="B673" s="43"/>
      <c r="C673" s="2"/>
      <c r="E673" s="43"/>
      <c r="J673" s="43"/>
    </row>
    <row r="674" spans="2:10" ht="15.75" customHeight="1">
      <c r="B674" s="43"/>
      <c r="C674" s="2"/>
      <c r="E674" s="43"/>
      <c r="J674" s="43"/>
    </row>
    <row r="675" spans="2:10" ht="15.75" customHeight="1">
      <c r="B675" s="43"/>
      <c r="C675" s="2"/>
      <c r="E675" s="43"/>
      <c r="J675" s="43"/>
    </row>
    <row r="676" spans="2:10" ht="15.75" customHeight="1">
      <c r="B676" s="43"/>
      <c r="C676" s="2"/>
      <c r="E676" s="43"/>
      <c r="J676" s="43"/>
    </row>
    <row r="677" spans="2:10" ht="15.75" customHeight="1">
      <c r="B677" s="43"/>
      <c r="C677" s="2"/>
      <c r="E677" s="43"/>
      <c r="J677" s="43"/>
    </row>
    <row r="678" spans="2:10" ht="15.75" customHeight="1">
      <c r="B678" s="43"/>
      <c r="C678" s="2"/>
      <c r="E678" s="43"/>
      <c r="J678" s="43"/>
    </row>
    <row r="679" spans="2:10" ht="15.75" customHeight="1">
      <c r="B679" s="43"/>
      <c r="C679" s="2"/>
      <c r="E679" s="43"/>
      <c r="J679" s="43"/>
    </row>
    <row r="680" spans="2:10" ht="15.75" customHeight="1">
      <c r="B680" s="43"/>
      <c r="C680" s="2"/>
      <c r="E680" s="43"/>
      <c r="J680" s="43"/>
    </row>
    <row r="681" spans="2:10" ht="15.75" customHeight="1">
      <c r="B681" s="43"/>
      <c r="C681" s="2"/>
      <c r="E681" s="43"/>
      <c r="J681" s="43"/>
    </row>
    <row r="682" spans="2:10" ht="15.75" customHeight="1">
      <c r="B682" s="43"/>
      <c r="C682" s="2"/>
      <c r="E682" s="43"/>
      <c r="J682" s="43"/>
    </row>
    <row r="683" spans="2:10" ht="15.75" customHeight="1">
      <c r="B683" s="43"/>
      <c r="C683" s="2"/>
      <c r="E683" s="43"/>
      <c r="J683" s="43"/>
    </row>
    <row r="684" spans="2:10" ht="15.75" customHeight="1">
      <c r="B684" s="43"/>
      <c r="C684" s="2"/>
      <c r="E684" s="43"/>
      <c r="J684" s="43"/>
    </row>
    <row r="685" spans="2:10" ht="15.75" customHeight="1">
      <c r="B685" s="43"/>
      <c r="C685" s="2"/>
      <c r="E685" s="43"/>
      <c r="J685" s="43"/>
    </row>
    <row r="686" spans="2:10" ht="15.75" customHeight="1">
      <c r="B686" s="43"/>
      <c r="C686" s="2"/>
      <c r="E686" s="43"/>
      <c r="J686" s="43"/>
    </row>
    <row r="687" spans="2:10" ht="15.75" customHeight="1">
      <c r="B687" s="43"/>
      <c r="C687" s="2"/>
      <c r="E687" s="43"/>
      <c r="J687" s="43"/>
    </row>
    <row r="688" spans="2:10" ht="15.75" customHeight="1">
      <c r="B688" s="43"/>
      <c r="C688" s="2"/>
      <c r="E688" s="43"/>
      <c r="J688" s="43"/>
    </row>
    <row r="689" spans="2:10" ht="15.75" customHeight="1">
      <c r="B689" s="43"/>
      <c r="C689" s="2"/>
      <c r="E689" s="43"/>
      <c r="J689" s="43"/>
    </row>
    <row r="690" spans="2:10" ht="15.75" customHeight="1">
      <c r="B690" s="43"/>
      <c r="C690" s="2"/>
      <c r="E690" s="43"/>
      <c r="J690" s="43"/>
    </row>
    <row r="691" spans="2:10" ht="15.75" customHeight="1">
      <c r="B691" s="43"/>
      <c r="C691" s="2"/>
      <c r="E691" s="43"/>
      <c r="J691" s="43"/>
    </row>
    <row r="692" spans="2:10" ht="15.75" customHeight="1">
      <c r="B692" s="43"/>
      <c r="C692" s="2"/>
      <c r="E692" s="43"/>
      <c r="J692" s="43"/>
    </row>
    <row r="693" spans="2:10" ht="15.75" customHeight="1">
      <c r="B693" s="43"/>
      <c r="C693" s="2"/>
      <c r="E693" s="43"/>
      <c r="J693" s="43"/>
    </row>
    <row r="694" spans="2:10" ht="15.75" customHeight="1">
      <c r="B694" s="43"/>
      <c r="C694" s="2"/>
      <c r="E694" s="43"/>
      <c r="J694" s="43"/>
    </row>
    <row r="695" spans="2:10" ht="15.75" customHeight="1">
      <c r="B695" s="43"/>
      <c r="C695" s="2"/>
      <c r="E695" s="43"/>
      <c r="J695" s="43"/>
    </row>
    <row r="696" spans="2:10" ht="15.75" customHeight="1">
      <c r="B696" s="43"/>
      <c r="C696" s="2"/>
      <c r="E696" s="43"/>
      <c r="J696" s="43"/>
    </row>
    <row r="697" spans="2:10" ht="15.75" customHeight="1">
      <c r="B697" s="43"/>
      <c r="C697" s="2"/>
      <c r="E697" s="43"/>
      <c r="J697" s="43"/>
    </row>
    <row r="698" spans="2:10" ht="15.75" customHeight="1">
      <c r="B698" s="43"/>
      <c r="C698" s="2"/>
      <c r="E698" s="43"/>
      <c r="J698" s="43"/>
    </row>
    <row r="699" spans="2:10" ht="15.75" customHeight="1">
      <c r="B699" s="43"/>
      <c r="C699" s="2"/>
      <c r="E699" s="43"/>
      <c r="J699" s="43"/>
    </row>
    <row r="700" spans="2:10" ht="15.75" customHeight="1">
      <c r="B700" s="43"/>
      <c r="C700" s="2"/>
      <c r="E700" s="43"/>
      <c r="J700" s="43"/>
    </row>
    <row r="701" spans="2:10" ht="15.75" customHeight="1">
      <c r="B701" s="43"/>
      <c r="C701" s="2"/>
      <c r="E701" s="43"/>
      <c r="J701" s="43"/>
    </row>
    <row r="702" spans="2:10" ht="15.75" customHeight="1">
      <c r="B702" s="43"/>
      <c r="C702" s="2"/>
      <c r="E702" s="43"/>
      <c r="J702" s="43"/>
    </row>
    <row r="703" spans="2:10" ht="15.75" customHeight="1">
      <c r="B703" s="43"/>
      <c r="C703" s="2"/>
      <c r="E703" s="43"/>
      <c r="J703" s="43"/>
    </row>
    <row r="704" spans="2:10" ht="15.75" customHeight="1">
      <c r="B704" s="43"/>
      <c r="C704" s="2"/>
      <c r="E704" s="43"/>
      <c r="J704" s="43"/>
    </row>
    <row r="705" spans="2:10" ht="15.75" customHeight="1">
      <c r="B705" s="43"/>
      <c r="C705" s="2"/>
      <c r="E705" s="43"/>
      <c r="J705" s="43"/>
    </row>
    <row r="706" spans="2:10" ht="15.75" customHeight="1">
      <c r="B706" s="43"/>
      <c r="C706" s="2"/>
      <c r="E706" s="43"/>
      <c r="J706" s="43"/>
    </row>
    <row r="707" spans="2:10" ht="15.75" customHeight="1">
      <c r="B707" s="43"/>
      <c r="C707" s="2"/>
      <c r="E707" s="43"/>
      <c r="J707" s="43"/>
    </row>
    <row r="708" spans="2:10" ht="15.75" customHeight="1">
      <c r="B708" s="43"/>
      <c r="C708" s="2"/>
      <c r="E708" s="43"/>
      <c r="J708" s="43"/>
    </row>
    <row r="709" spans="2:10" ht="15.75" customHeight="1">
      <c r="B709" s="43"/>
      <c r="C709" s="2"/>
      <c r="E709" s="43"/>
      <c r="J709" s="43"/>
    </row>
    <row r="710" spans="2:10" ht="15.75" customHeight="1">
      <c r="B710" s="43"/>
      <c r="C710" s="2"/>
      <c r="E710" s="43"/>
      <c r="J710" s="43"/>
    </row>
    <row r="711" spans="2:10" ht="15.75" customHeight="1">
      <c r="B711" s="43"/>
      <c r="C711" s="2"/>
      <c r="E711" s="43"/>
      <c r="J711" s="43"/>
    </row>
    <row r="712" spans="2:10" ht="15.75" customHeight="1">
      <c r="B712" s="43"/>
      <c r="C712" s="2"/>
      <c r="E712" s="43"/>
      <c r="J712" s="43"/>
    </row>
    <row r="713" spans="2:10" ht="15.75" customHeight="1">
      <c r="B713" s="43"/>
      <c r="C713" s="2"/>
      <c r="E713" s="43"/>
      <c r="J713" s="43"/>
    </row>
    <row r="714" spans="2:10" ht="15.75" customHeight="1">
      <c r="B714" s="43"/>
      <c r="C714" s="2"/>
      <c r="E714" s="43"/>
      <c r="J714" s="43"/>
    </row>
    <row r="715" spans="2:10" ht="15.75" customHeight="1">
      <c r="B715" s="43"/>
      <c r="C715" s="2"/>
      <c r="E715" s="43"/>
      <c r="J715" s="43"/>
    </row>
    <row r="716" spans="2:10" ht="15.75" customHeight="1">
      <c r="B716" s="43"/>
      <c r="C716" s="2"/>
      <c r="E716" s="43"/>
      <c r="J716" s="43"/>
    </row>
    <row r="717" spans="2:10" ht="15.75" customHeight="1">
      <c r="B717" s="43"/>
      <c r="C717" s="2"/>
      <c r="E717" s="43"/>
      <c r="J717" s="43"/>
    </row>
    <row r="718" spans="2:10" ht="15.75" customHeight="1">
      <c r="B718" s="43"/>
      <c r="C718" s="2"/>
      <c r="E718" s="43"/>
      <c r="J718" s="43"/>
    </row>
    <row r="719" spans="2:10" ht="15.75" customHeight="1">
      <c r="B719" s="43"/>
      <c r="C719" s="2"/>
      <c r="E719" s="43"/>
      <c r="J719" s="43"/>
    </row>
    <row r="720" spans="2:10" ht="15.75" customHeight="1">
      <c r="B720" s="43"/>
      <c r="C720" s="2"/>
      <c r="E720" s="43"/>
      <c r="J720" s="43"/>
    </row>
    <row r="721" spans="2:10" ht="15.75" customHeight="1">
      <c r="B721" s="43"/>
      <c r="C721" s="2"/>
      <c r="E721" s="43"/>
      <c r="J721" s="43"/>
    </row>
    <row r="722" spans="2:10" ht="15.75" customHeight="1">
      <c r="B722" s="43"/>
      <c r="C722" s="2"/>
      <c r="E722" s="43"/>
      <c r="J722" s="43"/>
    </row>
    <row r="723" spans="2:10" ht="15.75" customHeight="1">
      <c r="B723" s="43"/>
      <c r="C723" s="2"/>
      <c r="E723" s="43"/>
      <c r="J723" s="43"/>
    </row>
    <row r="724" spans="2:10" ht="15.75" customHeight="1">
      <c r="B724" s="43"/>
      <c r="C724" s="2"/>
      <c r="E724" s="43"/>
      <c r="J724" s="43"/>
    </row>
    <row r="725" spans="2:10" ht="15.75" customHeight="1">
      <c r="B725" s="43"/>
      <c r="C725" s="2"/>
      <c r="E725" s="43"/>
      <c r="J725" s="43"/>
    </row>
    <row r="726" spans="2:10" ht="15.75" customHeight="1">
      <c r="B726" s="43"/>
      <c r="C726" s="2"/>
      <c r="E726" s="43"/>
      <c r="J726" s="43"/>
    </row>
    <row r="727" spans="2:10" ht="15.75" customHeight="1">
      <c r="B727" s="43"/>
      <c r="C727" s="2"/>
      <c r="E727" s="43"/>
      <c r="J727" s="43"/>
    </row>
    <row r="728" spans="2:10" ht="15.75" customHeight="1">
      <c r="B728" s="43"/>
      <c r="C728" s="2"/>
      <c r="E728" s="43"/>
      <c r="J728" s="43"/>
    </row>
    <row r="729" spans="2:10" ht="15.75" customHeight="1">
      <c r="B729" s="43"/>
      <c r="C729" s="2"/>
      <c r="E729" s="43"/>
      <c r="J729" s="43"/>
    </row>
    <row r="730" spans="2:10" ht="15.75" customHeight="1">
      <c r="B730" s="43"/>
      <c r="C730" s="2"/>
      <c r="E730" s="43"/>
      <c r="J730" s="43"/>
    </row>
    <row r="731" spans="2:10" ht="15.75" customHeight="1">
      <c r="B731" s="43"/>
      <c r="C731" s="2"/>
      <c r="E731" s="43"/>
      <c r="J731" s="43"/>
    </row>
    <row r="732" spans="2:10" ht="15.75" customHeight="1">
      <c r="B732" s="43"/>
      <c r="C732" s="2"/>
      <c r="E732" s="43"/>
      <c r="J732" s="43"/>
    </row>
    <row r="733" spans="2:10" ht="15.75" customHeight="1">
      <c r="B733" s="43"/>
      <c r="C733" s="2"/>
      <c r="E733" s="43"/>
      <c r="J733" s="43"/>
    </row>
    <row r="734" spans="2:10" ht="15.75" customHeight="1">
      <c r="B734" s="43"/>
      <c r="C734" s="2"/>
      <c r="E734" s="43"/>
      <c r="J734" s="43"/>
    </row>
    <row r="735" spans="2:10" ht="15.75" customHeight="1">
      <c r="B735" s="43"/>
      <c r="C735" s="2"/>
      <c r="E735" s="43"/>
      <c r="J735" s="43"/>
    </row>
    <row r="736" spans="2:10" ht="15.75" customHeight="1">
      <c r="B736" s="43"/>
      <c r="C736" s="2"/>
      <c r="E736" s="43"/>
      <c r="J736" s="43"/>
    </row>
    <row r="737" spans="2:10" ht="15.75" customHeight="1">
      <c r="B737" s="43"/>
      <c r="C737" s="2"/>
      <c r="E737" s="43"/>
      <c r="J737" s="43"/>
    </row>
    <row r="738" spans="2:10" ht="15.75" customHeight="1">
      <c r="B738" s="43"/>
      <c r="C738" s="2"/>
      <c r="E738" s="43"/>
      <c r="J738" s="43"/>
    </row>
    <row r="739" spans="2:10" ht="15.75" customHeight="1">
      <c r="B739" s="43"/>
      <c r="C739" s="2"/>
      <c r="E739" s="43"/>
      <c r="J739" s="43"/>
    </row>
    <row r="740" spans="2:10" ht="15.75" customHeight="1">
      <c r="B740" s="43"/>
      <c r="C740" s="2"/>
      <c r="E740" s="43"/>
      <c r="J740" s="43"/>
    </row>
    <row r="741" spans="2:10" ht="15.75" customHeight="1">
      <c r="B741" s="43"/>
      <c r="C741" s="2"/>
      <c r="E741" s="43"/>
      <c r="J741" s="43"/>
    </row>
    <row r="742" spans="2:10" ht="15.75" customHeight="1">
      <c r="B742" s="43"/>
      <c r="C742" s="2"/>
      <c r="E742" s="43"/>
      <c r="J742" s="43"/>
    </row>
    <row r="743" spans="2:10" ht="15.75" customHeight="1">
      <c r="B743" s="43"/>
      <c r="C743" s="2"/>
      <c r="E743" s="43"/>
      <c r="J743" s="43"/>
    </row>
    <row r="744" spans="2:10" ht="15.75" customHeight="1">
      <c r="B744" s="43"/>
      <c r="C744" s="2"/>
      <c r="E744" s="43"/>
      <c r="J744" s="43"/>
    </row>
    <row r="745" spans="2:10" ht="15.75" customHeight="1">
      <c r="B745" s="43"/>
      <c r="C745" s="2"/>
      <c r="E745" s="43"/>
      <c r="J745" s="43"/>
    </row>
    <row r="746" spans="2:10" ht="15.75" customHeight="1">
      <c r="B746" s="43"/>
      <c r="C746" s="2"/>
      <c r="E746" s="43"/>
      <c r="J746" s="43"/>
    </row>
    <row r="747" spans="2:10" ht="15.75" customHeight="1">
      <c r="B747" s="43"/>
      <c r="C747" s="2"/>
      <c r="E747" s="43"/>
      <c r="J747" s="43"/>
    </row>
    <row r="748" spans="2:10" ht="15.75" customHeight="1">
      <c r="B748" s="43"/>
      <c r="C748" s="2"/>
      <c r="E748" s="43"/>
      <c r="J748" s="43"/>
    </row>
    <row r="749" spans="2:10" ht="15.75" customHeight="1">
      <c r="B749" s="43"/>
      <c r="C749" s="2"/>
      <c r="E749" s="43"/>
      <c r="J749" s="43"/>
    </row>
    <row r="750" spans="2:10" ht="15.75" customHeight="1">
      <c r="B750" s="43"/>
      <c r="C750" s="2"/>
      <c r="E750" s="43"/>
      <c r="J750" s="43"/>
    </row>
    <row r="751" spans="2:10" ht="15.75" customHeight="1">
      <c r="B751" s="43"/>
      <c r="C751" s="2"/>
      <c r="E751" s="43"/>
      <c r="J751" s="43"/>
    </row>
    <row r="752" spans="2:10" ht="15.75" customHeight="1">
      <c r="B752" s="43"/>
      <c r="C752" s="2"/>
      <c r="E752" s="43"/>
      <c r="J752" s="43"/>
    </row>
    <row r="753" spans="2:10" ht="15.75" customHeight="1">
      <c r="B753" s="43"/>
      <c r="C753" s="2"/>
      <c r="E753" s="43"/>
      <c r="J753" s="43"/>
    </row>
    <row r="754" spans="2:10" ht="15.75" customHeight="1">
      <c r="B754" s="43"/>
      <c r="C754" s="2"/>
      <c r="E754" s="43"/>
      <c r="J754" s="43"/>
    </row>
    <row r="755" spans="2:10" ht="15.75" customHeight="1">
      <c r="B755" s="43"/>
      <c r="C755" s="2"/>
      <c r="E755" s="43"/>
      <c r="J755" s="43"/>
    </row>
    <row r="756" spans="2:10" ht="15.75" customHeight="1">
      <c r="B756" s="43"/>
      <c r="C756" s="2"/>
      <c r="E756" s="43"/>
      <c r="J756" s="43"/>
    </row>
    <row r="757" spans="2:10" ht="15.75" customHeight="1">
      <c r="B757" s="43"/>
      <c r="C757" s="2"/>
      <c r="E757" s="43"/>
      <c r="J757" s="43"/>
    </row>
    <row r="758" spans="2:10" ht="15.75" customHeight="1">
      <c r="B758" s="43"/>
      <c r="C758" s="2"/>
      <c r="E758" s="43"/>
      <c r="J758" s="43"/>
    </row>
    <row r="759" spans="2:10" ht="15.75" customHeight="1">
      <c r="B759" s="43"/>
      <c r="C759" s="2"/>
      <c r="E759" s="43"/>
      <c r="J759" s="43"/>
    </row>
    <row r="760" spans="2:10" ht="15.75" customHeight="1">
      <c r="B760" s="43"/>
      <c r="C760" s="2"/>
      <c r="E760" s="43"/>
      <c r="J760" s="43"/>
    </row>
    <row r="761" spans="2:10" ht="15.75" customHeight="1">
      <c r="B761" s="43"/>
      <c r="C761" s="2"/>
      <c r="E761" s="43"/>
      <c r="J761" s="43"/>
    </row>
    <row r="762" spans="2:10" ht="15.75" customHeight="1">
      <c r="B762" s="43"/>
      <c r="C762" s="2"/>
      <c r="E762" s="43"/>
      <c r="J762" s="43"/>
    </row>
    <row r="763" spans="2:10" ht="15.75" customHeight="1">
      <c r="B763" s="43"/>
      <c r="C763" s="2"/>
      <c r="E763" s="43"/>
      <c r="J763" s="43"/>
    </row>
    <row r="764" spans="2:10" ht="15.75" customHeight="1">
      <c r="B764" s="43"/>
      <c r="C764" s="2"/>
      <c r="E764" s="43"/>
      <c r="J764" s="43"/>
    </row>
    <row r="765" spans="2:10" ht="15.75" customHeight="1">
      <c r="B765" s="43"/>
      <c r="C765" s="2"/>
      <c r="E765" s="43"/>
      <c r="J765" s="43"/>
    </row>
    <row r="766" spans="2:10" ht="15.75" customHeight="1">
      <c r="B766" s="43"/>
      <c r="C766" s="2"/>
      <c r="E766" s="43"/>
      <c r="J766" s="43"/>
    </row>
    <row r="767" spans="2:10" ht="15.75" customHeight="1">
      <c r="B767" s="43"/>
      <c r="C767" s="2"/>
      <c r="E767" s="43"/>
      <c r="J767" s="43"/>
    </row>
    <row r="768" spans="2:10" ht="15.75" customHeight="1">
      <c r="B768" s="43"/>
      <c r="C768" s="2"/>
      <c r="E768" s="43"/>
      <c r="J768" s="43"/>
    </row>
    <row r="769" spans="2:10" ht="15.75" customHeight="1">
      <c r="B769" s="43"/>
      <c r="C769" s="2"/>
      <c r="E769" s="43"/>
      <c r="J769" s="43"/>
    </row>
    <row r="770" spans="2:10" ht="15.75" customHeight="1">
      <c r="B770" s="43"/>
      <c r="C770" s="2"/>
      <c r="E770" s="43"/>
      <c r="J770" s="43"/>
    </row>
    <row r="771" spans="2:10" ht="15.75" customHeight="1">
      <c r="B771" s="43"/>
      <c r="C771" s="2"/>
      <c r="E771" s="43"/>
      <c r="J771" s="43"/>
    </row>
    <row r="772" spans="2:10" ht="15.75" customHeight="1">
      <c r="B772" s="43"/>
      <c r="C772" s="2"/>
      <c r="E772" s="43"/>
      <c r="J772" s="43"/>
    </row>
    <row r="773" spans="2:10" ht="15.75" customHeight="1">
      <c r="B773" s="43"/>
      <c r="C773" s="2"/>
      <c r="E773" s="43"/>
      <c r="J773" s="43"/>
    </row>
    <row r="774" spans="2:10" ht="15.75" customHeight="1">
      <c r="B774" s="43"/>
      <c r="C774" s="2"/>
      <c r="E774" s="43"/>
      <c r="J774" s="43"/>
    </row>
    <row r="775" spans="2:10" ht="15.75" customHeight="1">
      <c r="B775" s="43"/>
      <c r="C775" s="2"/>
      <c r="E775" s="43"/>
      <c r="J775" s="43"/>
    </row>
    <row r="776" spans="2:10" ht="15.75" customHeight="1">
      <c r="B776" s="43"/>
      <c r="C776" s="2"/>
      <c r="E776" s="43"/>
      <c r="J776" s="43"/>
    </row>
    <row r="777" spans="2:10" ht="15.75" customHeight="1">
      <c r="B777" s="43"/>
      <c r="C777" s="2"/>
      <c r="E777" s="43"/>
      <c r="J777" s="43"/>
    </row>
    <row r="778" spans="2:10" ht="15.75" customHeight="1">
      <c r="B778" s="43"/>
      <c r="C778" s="2"/>
      <c r="E778" s="43"/>
      <c r="J778" s="43"/>
    </row>
    <row r="779" spans="2:10" ht="15.75" customHeight="1">
      <c r="B779" s="43"/>
      <c r="C779" s="2"/>
      <c r="E779" s="43"/>
      <c r="J779" s="43"/>
    </row>
    <row r="780" spans="2:10" ht="15.75" customHeight="1">
      <c r="B780" s="43"/>
      <c r="C780" s="2"/>
      <c r="E780" s="43"/>
      <c r="J780" s="43"/>
    </row>
    <row r="781" spans="2:10" ht="15.75" customHeight="1">
      <c r="B781" s="43"/>
      <c r="C781" s="2"/>
      <c r="E781" s="43"/>
      <c r="J781" s="43"/>
    </row>
    <row r="782" spans="2:10" ht="15.75" customHeight="1">
      <c r="B782" s="43"/>
      <c r="C782" s="2"/>
      <c r="E782" s="43"/>
      <c r="J782" s="43"/>
    </row>
    <row r="783" spans="2:10" ht="15.75" customHeight="1">
      <c r="B783" s="43"/>
      <c r="C783" s="2"/>
      <c r="E783" s="43"/>
      <c r="J783" s="43"/>
    </row>
    <row r="784" spans="2:10" ht="15.75" customHeight="1">
      <c r="B784" s="43"/>
      <c r="C784" s="2"/>
      <c r="E784" s="43"/>
      <c r="J784" s="43"/>
    </row>
    <row r="785" spans="2:10" ht="15.75" customHeight="1">
      <c r="B785" s="43"/>
      <c r="C785" s="2"/>
      <c r="E785" s="43"/>
      <c r="J785" s="43"/>
    </row>
    <row r="786" spans="2:10" ht="15.75" customHeight="1">
      <c r="B786" s="43"/>
      <c r="C786" s="2"/>
      <c r="E786" s="43"/>
      <c r="J786" s="43"/>
    </row>
    <row r="787" spans="2:10" ht="15.75" customHeight="1">
      <c r="B787" s="43"/>
      <c r="C787" s="2"/>
      <c r="E787" s="43"/>
      <c r="J787" s="43"/>
    </row>
    <row r="788" spans="2:10" ht="15.75" customHeight="1">
      <c r="B788" s="43"/>
      <c r="C788" s="2"/>
      <c r="E788" s="43"/>
      <c r="J788" s="43"/>
    </row>
    <row r="789" spans="2:10" ht="15.75" customHeight="1">
      <c r="B789" s="43"/>
      <c r="C789" s="2"/>
      <c r="E789" s="43"/>
      <c r="J789" s="43"/>
    </row>
    <row r="790" spans="2:10" ht="15.75" customHeight="1">
      <c r="B790" s="43"/>
      <c r="C790" s="2"/>
      <c r="E790" s="43"/>
      <c r="J790" s="43"/>
    </row>
    <row r="791" spans="2:10" ht="15.75" customHeight="1">
      <c r="B791" s="43"/>
      <c r="C791" s="2"/>
      <c r="E791" s="43"/>
      <c r="J791" s="43"/>
    </row>
    <row r="792" spans="2:10" ht="15.75" customHeight="1">
      <c r="B792" s="43"/>
      <c r="C792" s="2"/>
      <c r="E792" s="43"/>
      <c r="J792" s="43"/>
    </row>
    <row r="793" spans="2:10" ht="15.75" customHeight="1">
      <c r="B793" s="43"/>
      <c r="C793" s="2"/>
      <c r="E793" s="43"/>
      <c r="J793" s="43"/>
    </row>
    <row r="794" spans="2:10" ht="15.75" customHeight="1">
      <c r="B794" s="43"/>
      <c r="C794" s="2"/>
      <c r="E794" s="43"/>
      <c r="J794" s="43"/>
    </row>
    <row r="795" spans="2:10" ht="15.75" customHeight="1">
      <c r="B795" s="43"/>
      <c r="C795" s="2"/>
      <c r="E795" s="43"/>
      <c r="J795" s="43"/>
    </row>
    <row r="796" spans="2:10" ht="15.75" customHeight="1">
      <c r="B796" s="43"/>
      <c r="C796" s="2"/>
      <c r="E796" s="43"/>
      <c r="J796" s="43"/>
    </row>
    <row r="797" spans="2:10" ht="15.75" customHeight="1">
      <c r="B797" s="43"/>
      <c r="C797" s="2"/>
      <c r="E797" s="43"/>
      <c r="J797" s="43"/>
    </row>
    <row r="798" spans="2:10" ht="15.75" customHeight="1">
      <c r="B798" s="43"/>
      <c r="C798" s="2"/>
      <c r="E798" s="43"/>
      <c r="J798" s="43"/>
    </row>
    <row r="799" spans="2:10" ht="15.75" customHeight="1">
      <c r="B799" s="43"/>
      <c r="C799" s="2"/>
      <c r="E799" s="43"/>
      <c r="J799" s="43"/>
    </row>
    <row r="800" spans="2:10" ht="15.75" customHeight="1">
      <c r="B800" s="43"/>
      <c r="C800" s="2"/>
      <c r="E800" s="43"/>
      <c r="J800" s="43"/>
    </row>
    <row r="801" spans="2:10" ht="15.75" customHeight="1">
      <c r="B801" s="43"/>
      <c r="C801" s="2"/>
      <c r="E801" s="43"/>
      <c r="J801" s="43"/>
    </row>
    <row r="802" spans="2:10" ht="15.75" customHeight="1">
      <c r="B802" s="43"/>
      <c r="C802" s="2"/>
      <c r="E802" s="43"/>
      <c r="J802" s="43"/>
    </row>
    <row r="803" spans="2:10" ht="15.75" customHeight="1">
      <c r="B803" s="43"/>
      <c r="C803" s="2"/>
      <c r="E803" s="43"/>
      <c r="J803" s="43"/>
    </row>
    <row r="804" spans="2:10" ht="15.75" customHeight="1">
      <c r="B804" s="43"/>
      <c r="C804" s="2"/>
      <c r="E804" s="43"/>
      <c r="J804" s="43"/>
    </row>
    <row r="805" spans="2:10" ht="15.75" customHeight="1">
      <c r="B805" s="43"/>
      <c r="C805" s="2"/>
      <c r="E805" s="43"/>
      <c r="J805" s="43"/>
    </row>
    <row r="806" spans="2:10" ht="15.75" customHeight="1">
      <c r="B806" s="43"/>
      <c r="C806" s="2"/>
      <c r="E806" s="43"/>
      <c r="J806" s="43"/>
    </row>
    <row r="807" spans="2:10" ht="15.75" customHeight="1">
      <c r="B807" s="43"/>
      <c r="C807" s="2"/>
      <c r="E807" s="43"/>
      <c r="J807" s="43"/>
    </row>
    <row r="808" spans="2:10" ht="15.75" customHeight="1">
      <c r="B808" s="43"/>
      <c r="C808" s="2"/>
      <c r="E808" s="43"/>
      <c r="J808" s="43"/>
    </row>
    <row r="809" spans="2:10" ht="15.75" customHeight="1">
      <c r="B809" s="43"/>
      <c r="C809" s="2"/>
      <c r="E809" s="43"/>
      <c r="J809" s="43"/>
    </row>
    <row r="810" spans="2:10" ht="15.75" customHeight="1">
      <c r="B810" s="43"/>
      <c r="C810" s="2"/>
      <c r="E810" s="43"/>
      <c r="J810" s="43"/>
    </row>
    <row r="811" spans="2:10" ht="15.75" customHeight="1">
      <c r="B811" s="43"/>
      <c r="C811" s="2"/>
      <c r="E811" s="43"/>
      <c r="J811" s="43"/>
    </row>
    <row r="812" spans="2:10" ht="15.75" customHeight="1">
      <c r="B812" s="43"/>
      <c r="C812" s="2"/>
      <c r="E812" s="43"/>
      <c r="J812" s="43"/>
    </row>
    <row r="813" spans="2:10" ht="15.75" customHeight="1">
      <c r="B813" s="43"/>
      <c r="C813" s="2"/>
      <c r="E813" s="43"/>
      <c r="J813" s="43"/>
    </row>
    <row r="814" spans="2:10" ht="15.75" customHeight="1">
      <c r="B814" s="43"/>
      <c r="C814" s="2"/>
      <c r="E814" s="43"/>
      <c r="J814" s="43"/>
    </row>
    <row r="815" spans="2:10" ht="15.75" customHeight="1">
      <c r="B815" s="43"/>
      <c r="C815" s="2"/>
      <c r="E815" s="43"/>
      <c r="J815" s="43"/>
    </row>
    <row r="816" spans="2:10" ht="15.75" customHeight="1">
      <c r="B816" s="43"/>
      <c r="C816" s="2"/>
      <c r="E816" s="43"/>
      <c r="J816" s="43"/>
    </row>
    <row r="817" spans="2:10" ht="15.75" customHeight="1">
      <c r="B817" s="43"/>
      <c r="C817" s="2"/>
      <c r="E817" s="43"/>
      <c r="J817" s="43"/>
    </row>
    <row r="818" spans="2:10" ht="15.75" customHeight="1">
      <c r="B818" s="43"/>
      <c r="C818" s="2"/>
      <c r="E818" s="43"/>
      <c r="J818" s="43"/>
    </row>
    <row r="819" spans="2:10" ht="15.75" customHeight="1">
      <c r="B819" s="43"/>
      <c r="C819" s="2"/>
      <c r="E819" s="43"/>
      <c r="J819" s="43"/>
    </row>
    <row r="820" spans="2:10" ht="15.75" customHeight="1">
      <c r="B820" s="43"/>
      <c r="C820" s="2"/>
      <c r="E820" s="43"/>
      <c r="J820" s="43"/>
    </row>
    <row r="821" spans="2:10" ht="15.75" customHeight="1">
      <c r="B821" s="43"/>
      <c r="C821" s="2"/>
      <c r="E821" s="43"/>
      <c r="J821" s="43"/>
    </row>
    <row r="822" spans="2:10" ht="15.75" customHeight="1">
      <c r="B822" s="43"/>
      <c r="C822" s="2"/>
      <c r="E822" s="43"/>
      <c r="J822" s="43"/>
    </row>
    <row r="823" spans="2:10" ht="15.75" customHeight="1">
      <c r="B823" s="43"/>
      <c r="C823" s="2"/>
      <c r="E823" s="43"/>
      <c r="J823" s="43"/>
    </row>
    <row r="824" spans="2:10" ht="15.75" customHeight="1">
      <c r="B824" s="43"/>
      <c r="C824" s="2"/>
      <c r="E824" s="43"/>
      <c r="J824" s="43"/>
    </row>
    <row r="825" spans="2:10" ht="15.75" customHeight="1">
      <c r="B825" s="43"/>
      <c r="C825" s="2"/>
      <c r="E825" s="43"/>
      <c r="J825" s="43"/>
    </row>
    <row r="826" spans="2:10" ht="15.75" customHeight="1">
      <c r="B826" s="43"/>
      <c r="C826" s="2"/>
      <c r="E826" s="43"/>
      <c r="J826" s="43"/>
    </row>
    <row r="827" spans="2:10" ht="15.75" customHeight="1">
      <c r="B827" s="43"/>
      <c r="C827" s="2"/>
      <c r="E827" s="43"/>
      <c r="J827" s="43"/>
    </row>
    <row r="828" spans="2:10" ht="15.75" customHeight="1">
      <c r="B828" s="43"/>
      <c r="C828" s="2"/>
      <c r="E828" s="43"/>
      <c r="J828" s="43"/>
    </row>
    <row r="829" spans="2:10" ht="15.75" customHeight="1">
      <c r="B829" s="43"/>
      <c r="C829" s="2"/>
      <c r="E829" s="43"/>
      <c r="J829" s="43"/>
    </row>
    <row r="830" spans="2:10" ht="15.75" customHeight="1">
      <c r="B830" s="43"/>
      <c r="C830" s="2"/>
      <c r="E830" s="43"/>
      <c r="J830" s="43"/>
    </row>
    <row r="831" spans="2:10" ht="15.75" customHeight="1">
      <c r="B831" s="43"/>
      <c r="C831" s="2"/>
      <c r="E831" s="43"/>
      <c r="J831" s="43"/>
    </row>
    <row r="832" spans="2:10" ht="15.75" customHeight="1">
      <c r="B832" s="43"/>
      <c r="C832" s="2"/>
      <c r="E832" s="43"/>
      <c r="J832" s="43"/>
    </row>
    <row r="833" spans="2:10" ht="15.75" customHeight="1">
      <c r="B833" s="43"/>
      <c r="C833" s="2"/>
      <c r="E833" s="43"/>
      <c r="J833" s="43"/>
    </row>
    <row r="834" spans="2:10" ht="15.75" customHeight="1">
      <c r="B834" s="43"/>
      <c r="C834" s="2"/>
      <c r="E834" s="43"/>
      <c r="J834" s="43"/>
    </row>
    <row r="835" spans="2:10" ht="15.75" customHeight="1">
      <c r="B835" s="43"/>
      <c r="C835" s="2"/>
      <c r="E835" s="43"/>
      <c r="J835" s="43"/>
    </row>
    <row r="836" spans="2:10" ht="15.75" customHeight="1">
      <c r="B836" s="43"/>
      <c r="C836" s="2"/>
      <c r="E836" s="43"/>
      <c r="J836" s="43"/>
    </row>
    <row r="837" spans="2:10" ht="15.75" customHeight="1">
      <c r="B837" s="43"/>
      <c r="C837" s="2"/>
      <c r="E837" s="43"/>
      <c r="J837" s="43"/>
    </row>
    <row r="838" spans="2:10" ht="15.75" customHeight="1">
      <c r="B838" s="43"/>
      <c r="C838" s="2"/>
      <c r="E838" s="43"/>
      <c r="J838" s="43"/>
    </row>
    <row r="839" spans="2:10" ht="15.75" customHeight="1">
      <c r="B839" s="43"/>
      <c r="C839" s="2"/>
      <c r="E839" s="43"/>
      <c r="J839" s="43"/>
    </row>
    <row r="840" spans="2:10" ht="15.75" customHeight="1">
      <c r="B840" s="43"/>
      <c r="C840" s="2"/>
      <c r="E840" s="43"/>
      <c r="J840" s="43"/>
    </row>
    <row r="841" spans="2:10" ht="15.75" customHeight="1">
      <c r="B841" s="43"/>
      <c r="C841" s="2"/>
      <c r="E841" s="43"/>
      <c r="J841" s="43"/>
    </row>
    <row r="842" spans="2:10" ht="15.75" customHeight="1">
      <c r="B842" s="43"/>
      <c r="C842" s="2"/>
      <c r="E842" s="43"/>
      <c r="J842" s="43"/>
    </row>
    <row r="843" spans="2:10" ht="15.75" customHeight="1">
      <c r="B843" s="43"/>
      <c r="C843" s="2"/>
      <c r="E843" s="43"/>
      <c r="J843" s="43"/>
    </row>
    <row r="844" spans="2:10" ht="15.75" customHeight="1">
      <c r="B844" s="43"/>
      <c r="C844" s="2"/>
      <c r="E844" s="43"/>
      <c r="J844" s="43"/>
    </row>
    <row r="845" spans="2:10" ht="15.75" customHeight="1">
      <c r="B845" s="43"/>
      <c r="C845" s="2"/>
      <c r="E845" s="43"/>
      <c r="J845" s="43"/>
    </row>
    <row r="846" spans="2:10" ht="15.75" customHeight="1">
      <c r="B846" s="43"/>
      <c r="C846" s="2"/>
      <c r="E846" s="43"/>
      <c r="J846" s="43"/>
    </row>
    <row r="847" spans="2:10" ht="15.75" customHeight="1">
      <c r="B847" s="43"/>
      <c r="C847" s="2"/>
      <c r="E847" s="43"/>
      <c r="J847" s="43"/>
    </row>
    <row r="848" spans="2:10" ht="15.75" customHeight="1">
      <c r="B848" s="43"/>
      <c r="C848" s="2"/>
      <c r="E848" s="43"/>
      <c r="J848" s="43"/>
    </row>
    <row r="849" spans="2:10" ht="15.75" customHeight="1">
      <c r="B849" s="43"/>
      <c r="C849" s="2"/>
      <c r="E849" s="43"/>
      <c r="J849" s="43"/>
    </row>
    <row r="850" spans="2:10" ht="15.75" customHeight="1">
      <c r="B850" s="43"/>
      <c r="C850" s="2"/>
      <c r="E850" s="43"/>
      <c r="J850" s="43"/>
    </row>
    <row r="851" spans="2:10" ht="15.75" customHeight="1">
      <c r="B851" s="43"/>
      <c r="C851" s="2"/>
      <c r="E851" s="43"/>
      <c r="J851" s="43"/>
    </row>
    <row r="852" spans="2:10" ht="15.75" customHeight="1">
      <c r="B852" s="43"/>
      <c r="C852" s="2"/>
      <c r="E852" s="43"/>
      <c r="J852" s="43"/>
    </row>
    <row r="853" spans="2:10" ht="15.75" customHeight="1">
      <c r="B853" s="43"/>
      <c r="C853" s="2"/>
      <c r="E853" s="43"/>
      <c r="J853" s="43"/>
    </row>
    <row r="854" spans="2:10" ht="15.75" customHeight="1">
      <c r="B854" s="43"/>
      <c r="C854" s="2"/>
      <c r="E854" s="43"/>
      <c r="J854" s="43"/>
    </row>
    <row r="855" spans="2:10" ht="15.75" customHeight="1">
      <c r="B855" s="43"/>
      <c r="C855" s="2"/>
      <c r="E855" s="43"/>
      <c r="J855" s="43"/>
    </row>
    <row r="856" spans="2:10" ht="15.75" customHeight="1">
      <c r="B856" s="43"/>
      <c r="C856" s="2"/>
      <c r="E856" s="43"/>
      <c r="J856" s="43"/>
    </row>
    <row r="857" spans="2:10" ht="15.75" customHeight="1">
      <c r="B857" s="43"/>
      <c r="C857" s="2"/>
      <c r="E857" s="43"/>
      <c r="J857" s="43"/>
    </row>
    <row r="858" spans="2:10" ht="15.75" customHeight="1">
      <c r="B858" s="43"/>
      <c r="C858" s="2"/>
      <c r="E858" s="43"/>
      <c r="J858" s="43"/>
    </row>
    <row r="859" spans="2:10" ht="15.75" customHeight="1">
      <c r="B859" s="43"/>
      <c r="C859" s="2"/>
      <c r="E859" s="43"/>
      <c r="J859" s="43"/>
    </row>
    <row r="860" spans="2:10" ht="15.75" customHeight="1">
      <c r="B860" s="43"/>
      <c r="C860" s="2"/>
      <c r="E860" s="43"/>
      <c r="J860" s="43"/>
    </row>
    <row r="861" spans="2:10" ht="15.75" customHeight="1">
      <c r="B861" s="43"/>
      <c r="C861" s="2"/>
      <c r="E861" s="43"/>
      <c r="J861" s="43"/>
    </row>
    <row r="862" spans="2:10" ht="15.75" customHeight="1">
      <c r="B862" s="43"/>
      <c r="C862" s="2"/>
      <c r="E862" s="43"/>
      <c r="J862" s="43"/>
    </row>
    <row r="863" spans="2:10" ht="15.75" customHeight="1">
      <c r="B863" s="43"/>
      <c r="C863" s="2"/>
      <c r="E863" s="43"/>
      <c r="J863" s="43"/>
    </row>
    <row r="864" spans="2:10" ht="15.75" customHeight="1">
      <c r="B864" s="43"/>
      <c r="C864" s="2"/>
      <c r="E864" s="43"/>
      <c r="J864" s="43"/>
    </row>
    <row r="865" spans="2:10" ht="15.75" customHeight="1">
      <c r="B865" s="43"/>
      <c r="C865" s="2"/>
      <c r="E865" s="43"/>
      <c r="J865" s="43"/>
    </row>
    <row r="866" spans="2:10" ht="15.75" customHeight="1">
      <c r="B866" s="43"/>
      <c r="C866" s="2"/>
      <c r="E866" s="43"/>
      <c r="J866" s="43"/>
    </row>
    <row r="867" spans="2:10" ht="15.75" customHeight="1">
      <c r="B867" s="43"/>
      <c r="C867" s="2"/>
      <c r="E867" s="43"/>
      <c r="J867" s="43"/>
    </row>
    <row r="868" spans="2:10" ht="15.75" customHeight="1">
      <c r="B868" s="43"/>
      <c r="C868" s="2"/>
      <c r="E868" s="43"/>
      <c r="J868" s="43"/>
    </row>
    <row r="869" spans="2:10" ht="15.75" customHeight="1">
      <c r="B869" s="43"/>
      <c r="C869" s="2"/>
      <c r="E869" s="43"/>
      <c r="J869" s="43"/>
    </row>
    <row r="870" spans="2:10" ht="15.75" customHeight="1">
      <c r="B870" s="43"/>
      <c r="C870" s="2"/>
      <c r="E870" s="43"/>
      <c r="J870" s="43"/>
    </row>
    <row r="871" spans="2:10" ht="15.75" customHeight="1">
      <c r="B871" s="43"/>
      <c r="C871" s="2"/>
      <c r="E871" s="43"/>
      <c r="J871" s="43"/>
    </row>
    <row r="872" spans="2:10" ht="15.75" customHeight="1">
      <c r="B872" s="43"/>
      <c r="C872" s="2"/>
      <c r="E872" s="43"/>
      <c r="J872" s="43"/>
    </row>
    <row r="873" spans="2:10" ht="15.75" customHeight="1">
      <c r="B873" s="43"/>
      <c r="C873" s="2"/>
      <c r="E873" s="43"/>
      <c r="J873" s="43"/>
    </row>
    <row r="874" spans="2:10" ht="15.75" customHeight="1">
      <c r="B874" s="43"/>
      <c r="C874" s="2"/>
      <c r="E874" s="43"/>
      <c r="J874" s="43"/>
    </row>
    <row r="875" spans="2:10" ht="15.75" customHeight="1">
      <c r="B875" s="43"/>
      <c r="C875" s="2"/>
      <c r="E875" s="43"/>
      <c r="J875" s="43"/>
    </row>
    <row r="876" spans="2:10" ht="15.75" customHeight="1">
      <c r="B876" s="43"/>
      <c r="C876" s="2"/>
      <c r="E876" s="43"/>
      <c r="J876" s="43"/>
    </row>
    <row r="877" spans="2:10" ht="15.75" customHeight="1">
      <c r="B877" s="43"/>
      <c r="C877" s="2"/>
      <c r="E877" s="43"/>
      <c r="J877" s="43"/>
    </row>
    <row r="878" spans="2:10" ht="15.75" customHeight="1">
      <c r="B878" s="43"/>
      <c r="C878" s="2"/>
      <c r="E878" s="43"/>
      <c r="J878" s="43"/>
    </row>
    <row r="879" spans="2:10" ht="15.75" customHeight="1">
      <c r="B879" s="43"/>
      <c r="C879" s="2"/>
      <c r="E879" s="43"/>
      <c r="J879" s="43"/>
    </row>
    <row r="880" spans="2:10" ht="15.75" customHeight="1">
      <c r="B880" s="43"/>
      <c r="C880" s="2"/>
      <c r="E880" s="43"/>
      <c r="J880" s="43"/>
    </row>
    <row r="881" spans="2:10" ht="15.75" customHeight="1">
      <c r="B881" s="43"/>
      <c r="C881" s="2"/>
      <c r="E881" s="43"/>
      <c r="J881" s="43"/>
    </row>
    <row r="882" spans="2:10" ht="15.75" customHeight="1">
      <c r="B882" s="43"/>
      <c r="C882" s="2"/>
      <c r="E882" s="43"/>
      <c r="J882" s="43"/>
    </row>
    <row r="883" spans="2:10" ht="15.75" customHeight="1">
      <c r="B883" s="43"/>
      <c r="C883" s="2"/>
      <c r="E883" s="43"/>
      <c r="J883" s="43"/>
    </row>
    <row r="884" spans="2:10" ht="15.75" customHeight="1">
      <c r="B884" s="43"/>
      <c r="C884" s="2"/>
      <c r="E884" s="43"/>
      <c r="J884" s="43"/>
    </row>
    <row r="885" spans="2:10" ht="15.75" customHeight="1">
      <c r="B885" s="43"/>
      <c r="C885" s="2"/>
      <c r="E885" s="43"/>
      <c r="J885" s="43"/>
    </row>
    <row r="886" spans="2:10" ht="15.75" customHeight="1">
      <c r="B886" s="43"/>
      <c r="C886" s="2"/>
      <c r="E886" s="43"/>
      <c r="J886" s="43"/>
    </row>
    <row r="887" spans="2:10" ht="15.75" customHeight="1">
      <c r="B887" s="43"/>
      <c r="C887" s="2"/>
      <c r="E887" s="43"/>
      <c r="J887" s="43"/>
    </row>
    <row r="888" spans="2:10" ht="15.75" customHeight="1">
      <c r="B888" s="43"/>
      <c r="C888" s="2"/>
      <c r="E888" s="43"/>
      <c r="J888" s="43"/>
    </row>
    <row r="889" spans="2:10" ht="15.75" customHeight="1">
      <c r="B889" s="43"/>
      <c r="C889" s="2"/>
      <c r="E889" s="43"/>
      <c r="J889" s="43"/>
    </row>
    <row r="890" spans="2:10" ht="15.75" customHeight="1">
      <c r="B890" s="43"/>
      <c r="C890" s="2"/>
      <c r="E890" s="43"/>
      <c r="J890" s="43"/>
    </row>
    <row r="891" spans="2:10" ht="15.75" customHeight="1">
      <c r="B891" s="43"/>
      <c r="C891" s="2"/>
      <c r="E891" s="43"/>
      <c r="J891" s="43"/>
    </row>
    <row r="892" spans="2:10" ht="15.75" customHeight="1">
      <c r="B892" s="43"/>
      <c r="C892" s="2"/>
      <c r="E892" s="43"/>
      <c r="J892" s="43"/>
    </row>
    <row r="893" spans="2:10" ht="15.75" customHeight="1">
      <c r="B893" s="43"/>
      <c r="C893" s="2"/>
      <c r="E893" s="43"/>
      <c r="J893" s="43"/>
    </row>
    <row r="894" spans="2:10" ht="15.75" customHeight="1">
      <c r="B894" s="43"/>
      <c r="C894" s="2"/>
      <c r="E894" s="43"/>
      <c r="J894" s="43"/>
    </row>
    <row r="895" spans="2:10" ht="15.75" customHeight="1">
      <c r="B895" s="43"/>
      <c r="C895" s="2"/>
      <c r="E895" s="43"/>
      <c r="J895" s="43"/>
    </row>
    <row r="896" spans="2:10" ht="15.75" customHeight="1">
      <c r="B896" s="43"/>
      <c r="C896" s="2"/>
      <c r="E896" s="43"/>
      <c r="J896" s="43"/>
    </row>
    <row r="897" spans="2:10" ht="15.75" customHeight="1">
      <c r="B897" s="43"/>
      <c r="C897" s="2"/>
      <c r="E897" s="43"/>
      <c r="J897" s="43"/>
    </row>
    <row r="898" spans="2:10" ht="15.75" customHeight="1">
      <c r="B898" s="43"/>
      <c r="C898" s="2"/>
      <c r="E898" s="43"/>
      <c r="J898" s="43"/>
    </row>
    <row r="899" spans="2:10" ht="15.75" customHeight="1">
      <c r="B899" s="43"/>
      <c r="C899" s="2"/>
      <c r="E899" s="43"/>
      <c r="J899" s="43"/>
    </row>
    <row r="900" spans="2:10" ht="15.75" customHeight="1">
      <c r="B900" s="43"/>
      <c r="C900" s="2"/>
      <c r="E900" s="43"/>
      <c r="J900" s="43"/>
    </row>
    <row r="901" spans="2:10" ht="15.75" customHeight="1">
      <c r="B901" s="43"/>
      <c r="C901" s="2"/>
      <c r="E901" s="43"/>
      <c r="J901" s="43"/>
    </row>
    <row r="902" spans="2:10" ht="15.75" customHeight="1">
      <c r="B902" s="43"/>
      <c r="C902" s="2"/>
      <c r="E902" s="43"/>
      <c r="J902" s="43"/>
    </row>
    <row r="903" spans="2:10" ht="15.75" customHeight="1">
      <c r="B903" s="43"/>
      <c r="C903" s="2"/>
      <c r="E903" s="43"/>
      <c r="J903" s="43"/>
    </row>
    <row r="904" spans="2:10" ht="15.75" customHeight="1">
      <c r="B904" s="43"/>
      <c r="C904" s="2"/>
      <c r="E904" s="43"/>
      <c r="J904" s="43"/>
    </row>
    <row r="905" spans="2:10" ht="15.75" customHeight="1">
      <c r="B905" s="43"/>
      <c r="C905" s="2"/>
      <c r="E905" s="43"/>
      <c r="J905" s="43"/>
    </row>
    <row r="906" spans="2:10" ht="15.75" customHeight="1">
      <c r="B906" s="43"/>
      <c r="C906" s="2"/>
      <c r="E906" s="43"/>
      <c r="J906" s="43"/>
    </row>
    <row r="907" spans="2:10" ht="15.75" customHeight="1">
      <c r="B907" s="43"/>
      <c r="C907" s="2"/>
      <c r="E907" s="43"/>
      <c r="J907" s="43"/>
    </row>
    <row r="908" spans="2:10" ht="15.75" customHeight="1">
      <c r="B908" s="43"/>
      <c r="C908" s="2"/>
      <c r="E908" s="43"/>
      <c r="J908" s="43"/>
    </row>
    <row r="909" spans="2:10" ht="15.75" customHeight="1">
      <c r="B909" s="43"/>
      <c r="C909" s="2"/>
      <c r="E909" s="43"/>
      <c r="J909" s="43"/>
    </row>
    <row r="910" spans="2:10" ht="15.75" customHeight="1">
      <c r="B910" s="43"/>
      <c r="C910" s="2"/>
      <c r="E910" s="43"/>
      <c r="J910" s="43"/>
    </row>
    <row r="911" spans="2:10" ht="15.75" customHeight="1">
      <c r="B911" s="43"/>
      <c r="C911" s="2"/>
      <c r="E911" s="43"/>
      <c r="J911" s="43"/>
    </row>
    <row r="912" spans="2:10" ht="15.75" customHeight="1">
      <c r="B912" s="43"/>
      <c r="C912" s="2"/>
      <c r="E912" s="43"/>
      <c r="J912" s="43"/>
    </row>
    <row r="913" spans="2:10" ht="15.75" customHeight="1">
      <c r="B913" s="43"/>
      <c r="C913" s="2"/>
      <c r="E913" s="43"/>
      <c r="J913" s="43"/>
    </row>
    <row r="914" spans="2:10" ht="15.75" customHeight="1">
      <c r="B914" s="43"/>
      <c r="C914" s="2"/>
      <c r="E914" s="43"/>
      <c r="J914" s="43"/>
    </row>
    <row r="915" spans="2:10" ht="15.75" customHeight="1">
      <c r="B915" s="43"/>
      <c r="C915" s="2"/>
      <c r="E915" s="43"/>
      <c r="J915" s="43"/>
    </row>
    <row r="916" spans="2:10" ht="15.75" customHeight="1">
      <c r="B916" s="43"/>
      <c r="C916" s="2"/>
      <c r="E916" s="43"/>
      <c r="J916" s="43"/>
    </row>
    <row r="917" spans="2:10" ht="15.75" customHeight="1">
      <c r="B917" s="43"/>
      <c r="C917" s="2"/>
      <c r="E917" s="43"/>
      <c r="J917" s="43"/>
    </row>
    <row r="918" spans="2:10" ht="15.75" customHeight="1">
      <c r="B918" s="43"/>
      <c r="C918" s="2"/>
      <c r="E918" s="43"/>
      <c r="J918" s="43"/>
    </row>
    <row r="919" spans="2:10" ht="15.75" customHeight="1">
      <c r="B919" s="43"/>
      <c r="C919" s="2"/>
      <c r="E919" s="43"/>
      <c r="J919" s="43"/>
    </row>
    <row r="920" spans="2:10" ht="15.75" customHeight="1">
      <c r="B920" s="43"/>
      <c r="C920" s="2"/>
      <c r="E920" s="43"/>
      <c r="J920" s="43"/>
    </row>
    <row r="921" spans="2:10" ht="15.75" customHeight="1">
      <c r="B921" s="43"/>
      <c r="C921" s="2"/>
      <c r="E921" s="43"/>
      <c r="J921" s="43"/>
    </row>
    <row r="922" spans="2:10" ht="15.75" customHeight="1">
      <c r="B922" s="43"/>
      <c r="C922" s="2"/>
      <c r="E922" s="43"/>
      <c r="J922" s="43"/>
    </row>
    <row r="923" spans="2:10" ht="15.75" customHeight="1">
      <c r="B923" s="43"/>
      <c r="C923" s="2"/>
      <c r="E923" s="43"/>
      <c r="J923" s="43"/>
    </row>
    <row r="924" spans="2:10" ht="15.75" customHeight="1">
      <c r="B924" s="43"/>
      <c r="C924" s="2"/>
      <c r="E924" s="43"/>
      <c r="J924" s="43"/>
    </row>
    <row r="925" spans="2:10" ht="15.75" customHeight="1">
      <c r="B925" s="43"/>
      <c r="C925" s="2"/>
      <c r="E925" s="43"/>
      <c r="J925" s="43"/>
    </row>
    <row r="926" spans="2:10" ht="15.75" customHeight="1">
      <c r="B926" s="43"/>
      <c r="C926" s="2"/>
      <c r="E926" s="43"/>
      <c r="J926" s="43"/>
    </row>
    <row r="927" spans="2:10" ht="15.75" customHeight="1">
      <c r="B927" s="43"/>
      <c r="C927" s="2"/>
      <c r="E927" s="43"/>
      <c r="J927" s="43"/>
    </row>
    <row r="928" spans="2:10" ht="15.75" customHeight="1">
      <c r="B928" s="43"/>
      <c r="C928" s="2"/>
      <c r="E928" s="43"/>
      <c r="J928" s="43"/>
    </row>
    <row r="929" spans="2:10" ht="15.75" customHeight="1">
      <c r="B929" s="43"/>
      <c r="C929" s="2"/>
      <c r="E929" s="43"/>
      <c r="J929" s="43"/>
    </row>
    <row r="930" spans="2:10" ht="15.75" customHeight="1">
      <c r="B930" s="43"/>
      <c r="C930" s="2"/>
      <c r="E930" s="43"/>
      <c r="J930" s="43"/>
    </row>
    <row r="931" spans="2:10" ht="15.75" customHeight="1">
      <c r="B931" s="43"/>
      <c r="C931" s="2"/>
      <c r="E931" s="43"/>
      <c r="J931" s="43"/>
    </row>
    <row r="932" spans="2:10" ht="15.75" customHeight="1">
      <c r="B932" s="43"/>
      <c r="C932" s="2"/>
      <c r="E932" s="43"/>
      <c r="J932" s="43"/>
    </row>
    <row r="933" spans="2:10" ht="15.75" customHeight="1">
      <c r="B933" s="43"/>
      <c r="C933" s="2"/>
      <c r="E933" s="43"/>
      <c r="J933" s="43"/>
    </row>
    <row r="934" spans="2:10" ht="15.75" customHeight="1">
      <c r="B934" s="43"/>
      <c r="C934" s="2"/>
      <c r="E934" s="43"/>
      <c r="J934" s="43"/>
    </row>
    <row r="935" spans="2:10" ht="15.75" customHeight="1">
      <c r="B935" s="43"/>
      <c r="C935" s="2"/>
      <c r="E935" s="43"/>
      <c r="J935" s="43"/>
    </row>
    <row r="936" spans="2:10" ht="15.75" customHeight="1">
      <c r="B936" s="43"/>
      <c r="C936" s="2"/>
      <c r="E936" s="43"/>
      <c r="J936" s="43"/>
    </row>
    <row r="937" spans="2:10" ht="15.75" customHeight="1">
      <c r="B937" s="43"/>
      <c r="C937" s="2"/>
      <c r="E937" s="43"/>
      <c r="J937" s="43"/>
    </row>
    <row r="938" spans="2:10" ht="15.75" customHeight="1">
      <c r="B938" s="43"/>
      <c r="C938" s="2"/>
      <c r="E938" s="43"/>
      <c r="J938" s="43"/>
    </row>
    <row r="939" spans="2:10" ht="15.75" customHeight="1">
      <c r="B939" s="43"/>
      <c r="C939" s="2"/>
      <c r="E939" s="43"/>
      <c r="J939" s="43"/>
    </row>
    <row r="940" spans="2:10" ht="15.75" customHeight="1">
      <c r="B940" s="43"/>
      <c r="C940" s="2"/>
      <c r="E940" s="43"/>
      <c r="J940" s="43"/>
    </row>
    <row r="941" spans="2:10" ht="15.75" customHeight="1">
      <c r="B941" s="43"/>
      <c r="C941" s="2"/>
      <c r="E941" s="43"/>
      <c r="J941" s="43"/>
    </row>
    <row r="942" spans="2:10" ht="15.75" customHeight="1">
      <c r="B942" s="43"/>
      <c r="C942" s="2"/>
      <c r="E942" s="43"/>
      <c r="J942" s="43"/>
    </row>
    <row r="943" spans="2:10" ht="15.75" customHeight="1">
      <c r="B943" s="43"/>
      <c r="C943" s="2"/>
      <c r="E943" s="43"/>
      <c r="J943" s="43"/>
    </row>
    <row r="944" spans="2:10" ht="15.75" customHeight="1">
      <c r="B944" s="43"/>
      <c r="C944" s="2"/>
      <c r="E944" s="43"/>
      <c r="J944" s="43"/>
    </row>
    <row r="945" spans="2:10" ht="15.75" customHeight="1">
      <c r="B945" s="43"/>
      <c r="C945" s="2"/>
      <c r="E945" s="43"/>
      <c r="J945" s="43"/>
    </row>
    <row r="946" spans="2:10" ht="15.75" customHeight="1">
      <c r="B946" s="43"/>
      <c r="C946" s="2"/>
      <c r="E946" s="43"/>
      <c r="J946" s="43"/>
    </row>
    <row r="947" spans="2:10" ht="15.75" customHeight="1">
      <c r="B947" s="43"/>
      <c r="C947" s="2"/>
      <c r="E947" s="43"/>
      <c r="J947" s="43"/>
    </row>
    <row r="948" spans="2:10" ht="15.75" customHeight="1">
      <c r="B948" s="43"/>
      <c r="C948" s="2"/>
      <c r="E948" s="43"/>
      <c r="J948" s="43"/>
    </row>
    <row r="949" spans="2:10" ht="15.75" customHeight="1">
      <c r="B949" s="43"/>
      <c r="C949" s="2"/>
      <c r="E949" s="43"/>
      <c r="J949" s="43"/>
    </row>
    <row r="950" spans="2:10" ht="15.75" customHeight="1">
      <c r="B950" s="43"/>
      <c r="C950" s="2"/>
      <c r="E950" s="43"/>
      <c r="J950" s="43"/>
    </row>
    <row r="951" spans="2:10" ht="15.75" customHeight="1">
      <c r="B951" s="43"/>
      <c r="C951" s="2"/>
      <c r="E951" s="43"/>
      <c r="J951" s="43"/>
    </row>
    <row r="952" spans="2:10" ht="15.75" customHeight="1">
      <c r="B952" s="43"/>
      <c r="C952" s="2"/>
      <c r="E952" s="43"/>
      <c r="J952" s="43"/>
    </row>
    <row r="953" spans="2:10" ht="15.75" customHeight="1">
      <c r="B953" s="43"/>
      <c r="C953" s="2"/>
      <c r="E953" s="43"/>
      <c r="J953" s="43"/>
    </row>
    <row r="954" spans="2:10" ht="15.75" customHeight="1">
      <c r="B954" s="43"/>
      <c r="C954" s="2"/>
      <c r="E954" s="43"/>
      <c r="J954" s="43"/>
    </row>
    <row r="955" spans="2:10" ht="15.75" customHeight="1">
      <c r="B955" s="43"/>
      <c r="C955" s="2"/>
      <c r="E955" s="43"/>
      <c r="J955" s="43"/>
    </row>
    <row r="956" spans="2:10" ht="15.75" customHeight="1">
      <c r="B956" s="43"/>
      <c r="C956" s="2"/>
      <c r="E956" s="43"/>
      <c r="J956" s="43"/>
    </row>
    <row r="957" spans="2:10" ht="15.75" customHeight="1">
      <c r="B957" s="43"/>
      <c r="C957" s="2"/>
      <c r="E957" s="43"/>
      <c r="J957" s="43"/>
    </row>
    <row r="958" spans="2:10" ht="15.75" customHeight="1">
      <c r="B958" s="43"/>
      <c r="C958" s="2"/>
      <c r="E958" s="43"/>
      <c r="J958" s="43"/>
    </row>
    <row r="959" spans="2:10" ht="15.75" customHeight="1">
      <c r="B959" s="43"/>
      <c r="C959" s="2"/>
      <c r="E959" s="43"/>
      <c r="J959" s="43"/>
    </row>
    <row r="960" spans="2:10" ht="15.75" customHeight="1">
      <c r="B960" s="43"/>
      <c r="C960" s="2"/>
      <c r="E960" s="43"/>
      <c r="J960" s="43"/>
    </row>
    <row r="961" spans="2:10" ht="15.75" customHeight="1">
      <c r="B961" s="43"/>
      <c r="C961" s="2"/>
      <c r="E961" s="43"/>
      <c r="J961" s="43"/>
    </row>
    <row r="962" spans="2:10" ht="15.75" customHeight="1">
      <c r="B962" s="43"/>
      <c r="C962" s="2"/>
      <c r="E962" s="43"/>
      <c r="J962" s="43"/>
    </row>
    <row r="963" spans="2:10" ht="15.75" customHeight="1">
      <c r="B963" s="43"/>
      <c r="C963" s="2"/>
      <c r="E963" s="43"/>
      <c r="J963" s="43"/>
    </row>
    <row r="964" spans="2:10" ht="15.75" customHeight="1">
      <c r="B964" s="43"/>
      <c r="C964" s="2"/>
      <c r="E964" s="43"/>
      <c r="J964" s="43"/>
    </row>
    <row r="965" spans="2:10" ht="15.75" customHeight="1">
      <c r="B965" s="43"/>
      <c r="C965" s="2"/>
      <c r="E965" s="43"/>
      <c r="J965" s="43"/>
    </row>
    <row r="966" spans="2:10" ht="15.75" customHeight="1">
      <c r="B966" s="43"/>
      <c r="C966" s="2"/>
      <c r="E966" s="43"/>
      <c r="J966" s="43"/>
    </row>
    <row r="967" spans="2:10" ht="15.75" customHeight="1">
      <c r="B967" s="43"/>
      <c r="C967" s="2"/>
      <c r="E967" s="43"/>
      <c r="J967" s="43"/>
    </row>
    <row r="968" spans="2:10" ht="15.75" customHeight="1">
      <c r="B968" s="43"/>
      <c r="C968" s="2"/>
      <c r="E968" s="43"/>
      <c r="J968" s="43"/>
    </row>
    <row r="969" spans="2:10" ht="15.75" customHeight="1">
      <c r="B969" s="43"/>
      <c r="C969" s="2"/>
      <c r="E969" s="43"/>
      <c r="J969" s="43"/>
    </row>
    <row r="970" spans="2:10" ht="15.75" customHeight="1">
      <c r="B970" s="43"/>
      <c r="C970" s="2"/>
      <c r="E970" s="43"/>
      <c r="J970" s="43"/>
    </row>
    <row r="971" spans="2:10" ht="15.75" customHeight="1">
      <c r="B971" s="43"/>
      <c r="C971" s="2"/>
      <c r="E971" s="43"/>
      <c r="J971" s="43"/>
    </row>
    <row r="972" spans="2:10" ht="15.75" customHeight="1">
      <c r="B972" s="43"/>
      <c r="C972" s="2"/>
      <c r="E972" s="43"/>
      <c r="J972" s="43"/>
    </row>
    <row r="973" spans="2:10" ht="15.75" customHeight="1">
      <c r="B973" s="43"/>
      <c r="C973" s="2"/>
      <c r="E973" s="43"/>
      <c r="J973" s="43"/>
    </row>
    <row r="974" spans="2:10" ht="15.75" customHeight="1">
      <c r="B974" s="43"/>
      <c r="C974" s="2"/>
      <c r="E974" s="43"/>
      <c r="J974" s="43"/>
    </row>
    <row r="975" spans="2:10" ht="15.75" customHeight="1">
      <c r="B975" s="43"/>
      <c r="C975" s="2"/>
      <c r="E975" s="43"/>
      <c r="J975" s="43"/>
    </row>
    <row r="976" spans="2:10" ht="15.75" customHeight="1">
      <c r="B976" s="43"/>
      <c r="C976" s="2"/>
      <c r="E976" s="43"/>
      <c r="J976" s="43"/>
    </row>
    <row r="977" spans="2:10" ht="15.75" customHeight="1">
      <c r="B977" s="43"/>
      <c r="C977" s="2"/>
      <c r="E977" s="43"/>
      <c r="J977" s="43"/>
    </row>
    <row r="978" spans="2:10" ht="15.75" customHeight="1">
      <c r="B978" s="43"/>
      <c r="C978" s="2"/>
      <c r="E978" s="43"/>
      <c r="J978" s="43"/>
    </row>
    <row r="979" spans="2:10" ht="15.75" customHeight="1">
      <c r="B979" s="43"/>
      <c r="C979" s="2"/>
      <c r="E979" s="43"/>
      <c r="J979" s="43"/>
    </row>
    <row r="980" spans="2:10" ht="15.75" customHeight="1">
      <c r="B980" s="43"/>
      <c r="C980" s="2"/>
      <c r="E980" s="43"/>
      <c r="J980" s="43"/>
    </row>
    <row r="981" spans="2:10" ht="15.75" customHeight="1">
      <c r="B981" s="43"/>
      <c r="C981" s="2"/>
      <c r="E981" s="43"/>
      <c r="J981" s="43"/>
    </row>
    <row r="982" spans="2:10" ht="15.75" customHeight="1">
      <c r="B982" s="43"/>
      <c r="C982" s="2"/>
      <c r="E982" s="43"/>
      <c r="J982" s="43"/>
    </row>
    <row r="983" spans="2:10" ht="15.75" customHeight="1">
      <c r="B983" s="43"/>
      <c r="C983" s="2"/>
      <c r="E983" s="43"/>
      <c r="J983" s="43"/>
    </row>
    <row r="984" spans="2:10" ht="15.75" customHeight="1">
      <c r="B984" s="43"/>
      <c r="C984" s="2"/>
      <c r="E984" s="43"/>
      <c r="J984" s="43"/>
    </row>
    <row r="985" spans="2:10" ht="15.75" customHeight="1">
      <c r="B985" s="43"/>
      <c r="C985" s="2"/>
      <c r="E985" s="43"/>
      <c r="J985" s="43"/>
    </row>
    <row r="986" spans="2:10" ht="15.75" customHeight="1">
      <c r="B986" s="43"/>
      <c r="C986" s="2"/>
      <c r="E986" s="43"/>
      <c r="J986" s="43"/>
    </row>
    <row r="987" spans="2:10" ht="15.75" customHeight="1">
      <c r="B987" s="43"/>
      <c r="C987" s="2"/>
      <c r="E987" s="43"/>
      <c r="J987" s="43"/>
    </row>
    <row r="988" spans="2:10" ht="15.75" customHeight="1">
      <c r="B988" s="43"/>
      <c r="C988" s="2"/>
      <c r="E988" s="43"/>
      <c r="J988" s="43"/>
    </row>
    <row r="989" spans="2:10" ht="15.75" customHeight="1">
      <c r="B989" s="43"/>
      <c r="C989" s="2"/>
      <c r="E989" s="43"/>
      <c r="J989" s="43"/>
    </row>
    <row r="990" spans="2:10" ht="15.75" customHeight="1">
      <c r="B990" s="43"/>
      <c r="C990" s="2"/>
      <c r="E990" s="43"/>
      <c r="J990" s="43"/>
    </row>
    <row r="991" spans="2:10" ht="15.75" customHeight="1">
      <c r="B991" s="43"/>
      <c r="C991" s="2"/>
      <c r="E991" s="43"/>
      <c r="J991" s="43"/>
    </row>
    <row r="992" spans="2:10" ht="15.75" customHeight="1">
      <c r="B992" s="43"/>
      <c r="C992" s="2"/>
      <c r="E992" s="43"/>
      <c r="J992" s="43"/>
    </row>
    <row r="993" spans="2:10" ht="15.75" customHeight="1">
      <c r="B993" s="43"/>
      <c r="C993" s="2"/>
      <c r="E993" s="43"/>
      <c r="J993" s="43"/>
    </row>
    <row r="994" spans="2:10" ht="15.75" customHeight="1">
      <c r="B994" s="43"/>
      <c r="C994" s="2"/>
      <c r="E994" s="43"/>
      <c r="J994" s="43"/>
    </row>
    <row r="995" spans="2:10" ht="15.75" customHeight="1">
      <c r="B995" s="43"/>
      <c r="C995" s="2"/>
      <c r="E995" s="43"/>
      <c r="J995" s="43"/>
    </row>
    <row r="996" spans="2:10" ht="15.75" customHeight="1">
      <c r="B996" s="43"/>
      <c r="C996" s="2"/>
      <c r="E996" s="43"/>
      <c r="J996" s="43"/>
    </row>
    <row r="997" spans="2:10" ht="15.75" customHeight="1">
      <c r="B997" s="43"/>
      <c r="C997" s="2"/>
      <c r="E997" s="43"/>
      <c r="J997" s="43"/>
    </row>
    <row r="998" spans="2:10" ht="15.75" customHeight="1">
      <c r="B998" s="43"/>
      <c r="C998" s="2"/>
      <c r="E998" s="43"/>
      <c r="J998" s="43"/>
    </row>
    <row r="999" spans="2:10" ht="15.75" customHeight="1">
      <c r="B999" s="43"/>
      <c r="C999" s="2"/>
      <c r="E999" s="43"/>
      <c r="J999" s="43"/>
    </row>
    <row r="1000" spans="2:10" ht="15.75" customHeight="1">
      <c r="B1000" s="43"/>
      <c r="C1000" s="2"/>
      <c r="E1000" s="43"/>
      <c r="J1000" s="43"/>
    </row>
  </sheetData>
  <pageMargins left="0.25" right="0.25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opLeftCell="A51" workbookViewId="0">
      <selection activeCell="J66" sqref="J66"/>
    </sheetView>
  </sheetViews>
  <sheetFormatPr baseColWidth="10" defaultColWidth="11.1640625" defaultRowHeight="15" customHeight="1"/>
  <cols>
    <col min="1" max="1" width="2.6640625" customWidth="1"/>
    <col min="2" max="2" width="14.1640625" customWidth="1"/>
    <col min="3" max="3" width="43.1640625" customWidth="1"/>
    <col min="4" max="5" width="15.6640625" customWidth="1"/>
    <col min="6" max="6" width="15.1640625" customWidth="1"/>
    <col min="7" max="9" width="14.5" customWidth="1"/>
    <col min="10" max="10" width="17" customWidth="1"/>
    <col min="11" max="11" width="16.33203125" customWidth="1"/>
    <col min="12" max="26" width="10.5" customWidth="1"/>
  </cols>
  <sheetData>
    <row r="1" spans="1:26" ht="48" customHeight="1">
      <c r="C1" s="63" t="s">
        <v>416</v>
      </c>
      <c r="D1" s="63"/>
      <c r="E1" s="63"/>
      <c r="F1" s="68" t="s">
        <v>175</v>
      </c>
    </row>
    <row r="2" spans="1:26" ht="33" customHeight="1">
      <c r="C2" s="63"/>
      <c r="D2" s="63"/>
      <c r="E2" s="63"/>
      <c r="F2" s="68"/>
    </row>
    <row r="3" spans="1:26" ht="30.75" customHeight="1">
      <c r="A3" s="9"/>
      <c r="B3" s="266" t="s">
        <v>417</v>
      </c>
      <c r="C3" s="126"/>
      <c r="D3" s="211" t="s">
        <v>180</v>
      </c>
      <c r="E3" s="211" t="s">
        <v>187</v>
      </c>
      <c r="F3" s="183" t="s">
        <v>346</v>
      </c>
      <c r="G3" s="212" t="s">
        <v>347</v>
      </c>
      <c r="H3" s="213" t="s">
        <v>348</v>
      </c>
      <c r="I3" s="180" t="s">
        <v>349</v>
      </c>
      <c r="J3" s="131" t="s">
        <v>350</v>
      </c>
      <c r="K3" s="181" t="s">
        <v>191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.75" customHeight="1">
      <c r="B4" s="267"/>
      <c r="C4" s="61" t="str">
        <f>Roster!C4</f>
        <v>Richard Higgins</v>
      </c>
      <c r="D4" s="214">
        <f>Roster!I4</f>
        <v>177</v>
      </c>
      <c r="E4" s="214">
        <f>(Percentage!E6-'Single Score'!D4)*Percentage!C6</f>
        <v>33</v>
      </c>
      <c r="F4" s="154">
        <v>143</v>
      </c>
      <c r="G4" s="155">
        <v>171</v>
      </c>
      <c r="H4" s="193">
        <v>136</v>
      </c>
      <c r="I4" s="215">
        <f>SUM(F4:H4)</f>
        <v>450</v>
      </c>
      <c r="J4" s="216">
        <f>E4*3</f>
        <v>99</v>
      </c>
      <c r="K4" s="217">
        <f>SUM(I4:J4)</f>
        <v>549</v>
      </c>
    </row>
    <row r="5" spans="1:26" ht="24" customHeight="1">
      <c r="C5" s="43"/>
      <c r="D5" s="43"/>
      <c r="E5" s="43"/>
      <c r="F5" s="112"/>
      <c r="G5" s="43"/>
      <c r="H5" s="43"/>
      <c r="I5" s="8"/>
      <c r="J5" s="117"/>
      <c r="K5" s="118"/>
    </row>
    <row r="6" spans="1:26" ht="48" customHeight="1">
      <c r="F6" s="112"/>
      <c r="J6" s="2"/>
    </row>
    <row r="7" spans="1:26" ht="30.75" customHeight="1">
      <c r="A7" s="9"/>
      <c r="B7" s="266" t="s">
        <v>420</v>
      </c>
      <c r="C7" s="126"/>
      <c r="D7" s="211" t="s">
        <v>180</v>
      </c>
      <c r="E7" s="211" t="s">
        <v>187</v>
      </c>
      <c r="F7" s="183" t="s">
        <v>346</v>
      </c>
      <c r="G7" s="212" t="s">
        <v>347</v>
      </c>
      <c r="H7" s="213" t="s">
        <v>348</v>
      </c>
      <c r="I7" s="180" t="s">
        <v>349</v>
      </c>
      <c r="J7" s="131" t="s">
        <v>350</v>
      </c>
      <c r="K7" s="181" t="s">
        <v>191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.75" customHeight="1">
      <c r="B8" s="267"/>
      <c r="C8" s="61" t="str">
        <f>Roster!C5</f>
        <v>Theron Parker</v>
      </c>
      <c r="D8" s="214">
        <f>Roster!I5</f>
        <v>199</v>
      </c>
      <c r="E8" s="214">
        <f>(Percentage!E6-'Single Score'!D8)*Percentage!C6</f>
        <v>11</v>
      </c>
      <c r="F8" s="154">
        <v>185</v>
      </c>
      <c r="G8" s="155">
        <v>245</v>
      </c>
      <c r="H8" s="193">
        <v>169</v>
      </c>
      <c r="I8" s="215">
        <f>SUM(F8:H8)</f>
        <v>599</v>
      </c>
      <c r="J8" s="216">
        <f>E8*3</f>
        <v>33</v>
      </c>
      <c r="K8" s="217">
        <f>SUM(I8:J8)</f>
        <v>632</v>
      </c>
    </row>
    <row r="9" spans="1:26" ht="24" customHeight="1">
      <c r="C9" s="43"/>
      <c r="D9" s="43"/>
      <c r="E9" s="43"/>
      <c r="F9" s="112"/>
      <c r="G9" s="43"/>
      <c r="H9" s="43"/>
      <c r="I9" s="8"/>
      <c r="J9" s="117"/>
      <c r="K9" s="118"/>
    </row>
    <row r="10" spans="1:26" ht="48" customHeight="1">
      <c r="F10" s="112"/>
      <c r="J10" s="2"/>
    </row>
    <row r="11" spans="1:26" ht="30.75" customHeight="1">
      <c r="A11" s="9"/>
      <c r="B11" s="266" t="s">
        <v>422</v>
      </c>
      <c r="C11" s="126"/>
      <c r="D11" s="211" t="s">
        <v>180</v>
      </c>
      <c r="E11" s="211" t="s">
        <v>187</v>
      </c>
      <c r="F11" s="183" t="s">
        <v>346</v>
      </c>
      <c r="G11" s="212" t="s">
        <v>347</v>
      </c>
      <c r="H11" s="213" t="s">
        <v>348</v>
      </c>
      <c r="I11" s="180" t="s">
        <v>349</v>
      </c>
      <c r="J11" s="131" t="s">
        <v>350</v>
      </c>
      <c r="K11" s="181" t="s">
        <v>191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.75" customHeight="1">
      <c r="B12" s="267"/>
      <c r="C12" s="61" t="str">
        <f>Roster!C6</f>
        <v>Stephanie Hurwitz</v>
      </c>
      <c r="D12" s="214">
        <f>Roster!I6</f>
        <v>122</v>
      </c>
      <c r="E12" s="214">
        <f>(Percentage!E6-'Single Score'!D12)*Percentage!C6</f>
        <v>88</v>
      </c>
      <c r="F12" s="154">
        <v>133</v>
      </c>
      <c r="G12" s="155">
        <v>123</v>
      </c>
      <c r="H12" s="193">
        <v>122</v>
      </c>
      <c r="I12" s="215">
        <f>SUM(F12:H12)</f>
        <v>378</v>
      </c>
      <c r="J12" s="216">
        <f>E12*3</f>
        <v>264</v>
      </c>
      <c r="K12" s="217">
        <f>SUM(I12:J12)</f>
        <v>642</v>
      </c>
    </row>
    <row r="13" spans="1:26" ht="24" customHeight="1">
      <c r="C13" s="43"/>
      <c r="D13" s="43"/>
      <c r="E13" s="43"/>
      <c r="F13" s="112"/>
      <c r="G13" s="43"/>
      <c r="H13" s="43"/>
      <c r="I13" s="8"/>
      <c r="J13" s="117"/>
      <c r="K13" s="118"/>
    </row>
    <row r="14" spans="1:26" ht="48" customHeight="1">
      <c r="F14" s="112"/>
      <c r="J14" s="2"/>
    </row>
    <row r="15" spans="1:26" ht="30.75" customHeight="1">
      <c r="A15" s="9"/>
      <c r="B15" s="266" t="s">
        <v>423</v>
      </c>
      <c r="C15" s="126"/>
      <c r="D15" s="211" t="s">
        <v>180</v>
      </c>
      <c r="E15" s="211" t="s">
        <v>187</v>
      </c>
      <c r="F15" s="183" t="s">
        <v>346</v>
      </c>
      <c r="G15" s="212" t="s">
        <v>347</v>
      </c>
      <c r="H15" s="213" t="s">
        <v>348</v>
      </c>
      <c r="I15" s="180" t="s">
        <v>349</v>
      </c>
      <c r="J15" s="131" t="s">
        <v>350</v>
      </c>
      <c r="K15" s="181" t="s">
        <v>191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.75" customHeight="1">
      <c r="B16" s="267"/>
      <c r="C16" s="61" t="str">
        <f>Roster!C7</f>
        <v>Joshua Dalton</v>
      </c>
      <c r="D16" s="214">
        <f>Roster!I7</f>
        <v>203</v>
      </c>
      <c r="E16" s="214">
        <f>(Percentage!E6-'Single Score'!D16)*Percentage!C6</f>
        <v>7</v>
      </c>
      <c r="F16" s="154">
        <v>213</v>
      </c>
      <c r="G16" s="155">
        <v>198</v>
      </c>
      <c r="H16" s="193">
        <v>202</v>
      </c>
      <c r="I16" s="215">
        <f>SUM(F16:H16)</f>
        <v>613</v>
      </c>
      <c r="J16" s="216">
        <f>E16*3</f>
        <v>21</v>
      </c>
      <c r="K16" s="217">
        <f>SUM(I16:J16)</f>
        <v>634</v>
      </c>
    </row>
    <row r="17" spans="1:26" ht="24" customHeight="1">
      <c r="C17" s="43"/>
      <c r="D17" s="43"/>
      <c r="E17" s="43"/>
      <c r="F17" s="112"/>
      <c r="G17" s="43"/>
      <c r="H17" s="43"/>
      <c r="I17" s="8"/>
      <c r="J17" s="117"/>
      <c r="K17" s="118"/>
    </row>
    <row r="18" spans="1:26" ht="48" customHeight="1">
      <c r="F18" s="112"/>
      <c r="J18" s="2"/>
    </row>
    <row r="19" spans="1:26" ht="30.75" customHeight="1">
      <c r="A19" s="9"/>
      <c r="B19" s="266" t="s">
        <v>425</v>
      </c>
      <c r="C19" s="126"/>
      <c r="D19" s="211" t="s">
        <v>180</v>
      </c>
      <c r="E19" s="211" t="s">
        <v>187</v>
      </c>
      <c r="F19" s="183" t="s">
        <v>346</v>
      </c>
      <c r="G19" s="212" t="s">
        <v>347</v>
      </c>
      <c r="H19" s="213" t="s">
        <v>348</v>
      </c>
      <c r="I19" s="180" t="s">
        <v>349</v>
      </c>
      <c r="J19" s="131" t="s">
        <v>350</v>
      </c>
      <c r="K19" s="181" t="s">
        <v>191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.75" customHeight="1">
      <c r="B20" s="267"/>
      <c r="C20" s="61" t="str">
        <f>Roster!C11</f>
        <v>Ann Marie Wagnor-White</v>
      </c>
      <c r="D20" s="214">
        <f>Roster!I11</f>
        <v>155</v>
      </c>
      <c r="E20" s="214">
        <f>(Percentage!E6-'Single Score'!D20)*Percentage!C6</f>
        <v>55</v>
      </c>
      <c r="F20" s="154">
        <v>128</v>
      </c>
      <c r="G20" s="155">
        <v>161</v>
      </c>
      <c r="H20" s="193">
        <v>158</v>
      </c>
      <c r="I20" s="215">
        <f>SUM(F20:H20)</f>
        <v>447</v>
      </c>
      <c r="J20" s="216">
        <f>E20*3</f>
        <v>165</v>
      </c>
      <c r="K20" s="217">
        <f>SUM(I20:J20)</f>
        <v>612</v>
      </c>
    </row>
    <row r="21" spans="1:26" ht="24" customHeight="1">
      <c r="C21" s="43"/>
      <c r="D21" s="43"/>
      <c r="E21" s="43"/>
      <c r="F21" s="112"/>
      <c r="G21" s="43"/>
      <c r="H21" s="43"/>
      <c r="I21" s="8"/>
      <c r="J21" s="117"/>
      <c r="K21" s="118"/>
    </row>
    <row r="22" spans="1:26" ht="48" customHeight="1">
      <c r="F22" s="112"/>
      <c r="J22" s="2"/>
    </row>
    <row r="23" spans="1:26" ht="30.75" customHeight="1">
      <c r="A23" s="9"/>
      <c r="B23" s="266" t="s">
        <v>426</v>
      </c>
      <c r="C23" s="126"/>
      <c r="D23" s="211" t="s">
        <v>180</v>
      </c>
      <c r="E23" s="211" t="s">
        <v>187</v>
      </c>
      <c r="F23" s="183" t="s">
        <v>346</v>
      </c>
      <c r="G23" s="212" t="s">
        <v>347</v>
      </c>
      <c r="H23" s="213" t="s">
        <v>348</v>
      </c>
      <c r="I23" s="180" t="s">
        <v>349</v>
      </c>
      <c r="J23" s="131" t="s">
        <v>350</v>
      </c>
      <c r="K23" s="181" t="s">
        <v>191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.75" customHeight="1">
      <c r="B24" s="267"/>
      <c r="C24" s="61" t="str">
        <f>Roster!C12</f>
        <v>Donald Modisette</v>
      </c>
      <c r="D24" s="214">
        <f>Roster!I12</f>
        <v>188</v>
      </c>
      <c r="E24" s="214">
        <f>(Percentage!E6-'Single Score'!D24)*Percentage!C6</f>
        <v>22</v>
      </c>
      <c r="F24" s="154">
        <v>202</v>
      </c>
      <c r="G24" s="155">
        <v>196</v>
      </c>
      <c r="H24" s="193">
        <v>135</v>
      </c>
      <c r="I24" s="215">
        <f>SUM(F24:H24)</f>
        <v>533</v>
      </c>
      <c r="J24" s="216">
        <f>E24*3</f>
        <v>66</v>
      </c>
      <c r="K24" s="217">
        <f>SUM(I24:J24)</f>
        <v>599</v>
      </c>
    </row>
    <row r="25" spans="1:26" ht="24" customHeight="1">
      <c r="C25" s="43"/>
      <c r="D25" s="43"/>
      <c r="E25" s="43"/>
      <c r="F25" s="112"/>
      <c r="G25" s="43"/>
      <c r="H25" s="43"/>
      <c r="I25" s="8"/>
      <c r="J25" s="117"/>
      <c r="K25" s="118"/>
    </row>
    <row r="26" spans="1:26" ht="48" customHeight="1">
      <c r="F26" s="112"/>
      <c r="J26" s="2"/>
    </row>
    <row r="27" spans="1:26" ht="30.75" customHeight="1">
      <c r="A27" s="9"/>
      <c r="B27" s="266" t="s">
        <v>428</v>
      </c>
      <c r="C27" s="126"/>
      <c r="D27" s="211" t="s">
        <v>180</v>
      </c>
      <c r="E27" s="211" t="s">
        <v>187</v>
      </c>
      <c r="F27" s="183" t="s">
        <v>346</v>
      </c>
      <c r="G27" s="212" t="s">
        <v>347</v>
      </c>
      <c r="H27" s="213" t="s">
        <v>348</v>
      </c>
      <c r="I27" s="180" t="s">
        <v>349</v>
      </c>
      <c r="J27" s="131" t="s">
        <v>350</v>
      </c>
      <c r="K27" s="181" t="s">
        <v>191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.75" customHeight="1">
      <c r="B28" s="267"/>
      <c r="C28" s="61" t="str">
        <f>Roster!C13</f>
        <v>Alex Bonura</v>
      </c>
      <c r="D28" s="214">
        <f>Roster!I13</f>
        <v>117</v>
      </c>
      <c r="E28" s="214">
        <f>(Percentage!E6-'Single Score'!D28)*Percentage!C6</f>
        <v>93</v>
      </c>
      <c r="F28" s="154">
        <v>123</v>
      </c>
      <c r="G28" s="155">
        <v>120</v>
      </c>
      <c r="H28" s="193">
        <v>132</v>
      </c>
      <c r="I28" s="215">
        <f>SUM(F28:H28)</f>
        <v>375</v>
      </c>
      <c r="J28" s="216">
        <f>E28*3</f>
        <v>279</v>
      </c>
      <c r="K28" s="217">
        <f>SUM(I28:J28)</f>
        <v>654</v>
      </c>
    </row>
    <row r="29" spans="1:26" ht="24" customHeight="1">
      <c r="C29" s="43"/>
      <c r="D29" s="43"/>
      <c r="E29" s="43"/>
      <c r="F29" s="112"/>
      <c r="G29" s="43"/>
      <c r="H29" s="43"/>
      <c r="I29" s="8"/>
      <c r="J29" s="117"/>
      <c r="K29" s="118"/>
    </row>
    <row r="30" spans="1:26" ht="48" customHeight="1">
      <c r="F30" s="112"/>
      <c r="J30" s="2"/>
    </row>
    <row r="31" spans="1:26" ht="30.75" customHeight="1">
      <c r="A31" s="9"/>
      <c r="B31" s="266" t="s">
        <v>429</v>
      </c>
      <c r="C31" s="126"/>
      <c r="D31" s="211" t="s">
        <v>180</v>
      </c>
      <c r="E31" s="211" t="s">
        <v>187</v>
      </c>
      <c r="F31" s="183" t="s">
        <v>346</v>
      </c>
      <c r="G31" s="212" t="s">
        <v>347</v>
      </c>
      <c r="H31" s="213" t="s">
        <v>348</v>
      </c>
      <c r="I31" s="180" t="s">
        <v>349</v>
      </c>
      <c r="J31" s="131" t="s">
        <v>350</v>
      </c>
      <c r="K31" s="181" t="s">
        <v>191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.75" customHeight="1">
      <c r="B32" s="267"/>
      <c r="C32" s="61" t="str">
        <f>Roster!C14</f>
        <v>Walter Holder</v>
      </c>
      <c r="D32" s="214">
        <f>Roster!I14</f>
        <v>147</v>
      </c>
      <c r="E32" s="214">
        <f>(Percentage!E6-'Single Score'!D32)*Percentage!C6</f>
        <v>63</v>
      </c>
      <c r="F32" s="154">
        <v>142</v>
      </c>
      <c r="G32" s="155">
        <v>200</v>
      </c>
      <c r="H32" s="193">
        <v>149</v>
      </c>
      <c r="I32" s="215">
        <f>SUM(F32:H32)</f>
        <v>491</v>
      </c>
      <c r="J32" s="216">
        <f>E32*3</f>
        <v>189</v>
      </c>
      <c r="K32" s="217">
        <f>SUM(I32:J32)</f>
        <v>680</v>
      </c>
    </row>
    <row r="33" spans="1:26" ht="24" customHeight="1">
      <c r="C33" s="43"/>
      <c r="D33" s="43"/>
      <c r="E33" s="43"/>
      <c r="F33" s="112"/>
      <c r="G33" s="43"/>
      <c r="H33" s="43"/>
      <c r="I33" s="8"/>
      <c r="J33" s="117"/>
      <c r="K33" s="118"/>
    </row>
    <row r="34" spans="1:26" ht="48" customHeight="1">
      <c r="F34" s="112"/>
      <c r="J34" s="2"/>
    </row>
    <row r="35" spans="1:26" ht="30.75" customHeight="1">
      <c r="A35" s="9"/>
      <c r="B35" s="266" t="s">
        <v>431</v>
      </c>
      <c r="C35" s="126"/>
      <c r="D35" s="211" t="s">
        <v>180</v>
      </c>
      <c r="E35" s="211" t="s">
        <v>187</v>
      </c>
      <c r="F35" s="183" t="s">
        <v>346</v>
      </c>
      <c r="G35" s="212" t="s">
        <v>347</v>
      </c>
      <c r="H35" s="213" t="s">
        <v>348</v>
      </c>
      <c r="I35" s="180" t="s">
        <v>349</v>
      </c>
      <c r="J35" s="131" t="s">
        <v>350</v>
      </c>
      <c r="K35" s="181" t="s">
        <v>191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.75" customHeight="1">
      <c r="B36" s="267"/>
      <c r="C36" s="61" t="str">
        <f>Roster!C18</f>
        <v>Douglas Haley</v>
      </c>
      <c r="D36" s="214">
        <f>Roster!I18</f>
        <v>209</v>
      </c>
      <c r="E36" s="214">
        <f>(Percentage!E6-'Single Score'!D36)*Percentage!C6</f>
        <v>1</v>
      </c>
      <c r="F36" s="154">
        <v>258</v>
      </c>
      <c r="G36" s="155">
        <v>232</v>
      </c>
      <c r="H36" s="193">
        <v>205</v>
      </c>
      <c r="I36" s="215">
        <f>SUM(F36:H36)</f>
        <v>695</v>
      </c>
      <c r="J36" s="216">
        <f>E36*3</f>
        <v>3</v>
      </c>
      <c r="K36" s="217">
        <f>SUM(I36:J36)</f>
        <v>698</v>
      </c>
    </row>
    <row r="37" spans="1:26" ht="24" customHeight="1">
      <c r="C37" s="43"/>
      <c r="D37" s="43"/>
      <c r="E37" s="43"/>
      <c r="F37" s="112"/>
      <c r="G37" s="43"/>
      <c r="H37" s="43"/>
      <c r="I37" s="8"/>
      <c r="J37" s="117"/>
      <c r="K37" s="118"/>
    </row>
    <row r="38" spans="1:26" ht="48" customHeight="1">
      <c r="F38" s="112"/>
      <c r="J38" s="2"/>
    </row>
    <row r="39" spans="1:26" ht="30.75" customHeight="1">
      <c r="A39" s="9"/>
      <c r="B39" s="266" t="s">
        <v>433</v>
      </c>
      <c r="C39" s="126"/>
      <c r="D39" s="211" t="s">
        <v>180</v>
      </c>
      <c r="E39" s="211" t="s">
        <v>187</v>
      </c>
      <c r="F39" s="183" t="s">
        <v>346</v>
      </c>
      <c r="G39" s="212" t="s">
        <v>347</v>
      </c>
      <c r="H39" s="213" t="s">
        <v>348</v>
      </c>
      <c r="I39" s="180" t="s">
        <v>349</v>
      </c>
      <c r="J39" s="131" t="s">
        <v>350</v>
      </c>
      <c r="K39" s="181" t="s">
        <v>191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.75" customHeight="1">
      <c r="B40" s="267"/>
      <c r="C40" s="61" t="str">
        <f>Roster!C19</f>
        <v>Stacey Pate</v>
      </c>
      <c r="D40" s="214">
        <f>Roster!I19</f>
        <v>167</v>
      </c>
      <c r="E40" s="214">
        <f>(Percentage!E6-'Single Score'!D40)*Percentage!C6</f>
        <v>43</v>
      </c>
      <c r="F40" s="154">
        <v>182</v>
      </c>
      <c r="G40" s="155">
        <v>160</v>
      </c>
      <c r="H40" s="193">
        <v>133</v>
      </c>
      <c r="I40" s="215">
        <f>SUM(F40:H40)</f>
        <v>475</v>
      </c>
      <c r="J40" s="216">
        <f>E40*3</f>
        <v>129</v>
      </c>
      <c r="K40" s="217">
        <f>SUM(I40:J40)</f>
        <v>604</v>
      </c>
    </row>
    <row r="41" spans="1:26" ht="24" customHeight="1">
      <c r="C41" s="43"/>
      <c r="D41" s="43"/>
      <c r="E41" s="43"/>
      <c r="F41" s="112"/>
      <c r="G41" s="43"/>
      <c r="H41" s="43"/>
      <c r="I41" s="8"/>
      <c r="J41" s="117"/>
      <c r="K41" s="118"/>
    </row>
    <row r="42" spans="1:26" ht="48" customHeight="1">
      <c r="F42" s="112"/>
      <c r="J42" s="2"/>
    </row>
    <row r="43" spans="1:26" ht="30.75" customHeight="1">
      <c r="A43" s="9"/>
      <c r="B43" s="266" t="s">
        <v>435</v>
      </c>
      <c r="C43" s="126"/>
      <c r="D43" s="211" t="s">
        <v>180</v>
      </c>
      <c r="E43" s="211" t="s">
        <v>187</v>
      </c>
      <c r="F43" s="183" t="s">
        <v>346</v>
      </c>
      <c r="G43" s="212" t="s">
        <v>347</v>
      </c>
      <c r="H43" s="213" t="s">
        <v>348</v>
      </c>
      <c r="I43" s="180" t="s">
        <v>349</v>
      </c>
      <c r="J43" s="131" t="s">
        <v>350</v>
      </c>
      <c r="K43" s="181" t="s">
        <v>191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75" customHeight="1">
      <c r="B44" s="267"/>
      <c r="C44" s="61" t="str">
        <f>Roster!C20</f>
        <v>John Sidener</v>
      </c>
      <c r="D44" s="214">
        <f>Roster!I20</f>
        <v>147</v>
      </c>
      <c r="E44" s="214">
        <f>(Percentage!E6-'Single Score'!D44)*Percentage!C6</f>
        <v>63</v>
      </c>
      <c r="F44" s="154">
        <v>178</v>
      </c>
      <c r="G44" s="155">
        <v>169</v>
      </c>
      <c r="H44" s="193">
        <v>148</v>
      </c>
      <c r="I44" s="215">
        <f>SUM(F44:H44)</f>
        <v>495</v>
      </c>
      <c r="J44" s="216">
        <f>E44*3</f>
        <v>189</v>
      </c>
      <c r="K44" s="217">
        <f>SUM(I44:J44)</f>
        <v>684</v>
      </c>
    </row>
    <row r="45" spans="1:26" ht="24" customHeight="1">
      <c r="C45" s="43"/>
      <c r="D45" s="43"/>
      <c r="E45" s="43"/>
      <c r="F45" s="112"/>
      <c r="G45" s="43"/>
      <c r="H45" s="43"/>
      <c r="I45" s="8"/>
      <c r="J45" s="117"/>
      <c r="K45" s="118"/>
    </row>
    <row r="46" spans="1:26" ht="48" customHeight="1">
      <c r="F46" s="112"/>
      <c r="J46" s="2"/>
    </row>
    <row r="47" spans="1:26" ht="30.75" customHeight="1">
      <c r="A47" s="9"/>
      <c r="B47" s="266" t="s">
        <v>437</v>
      </c>
      <c r="C47" s="126"/>
      <c r="D47" s="211" t="s">
        <v>180</v>
      </c>
      <c r="E47" s="211" t="s">
        <v>187</v>
      </c>
      <c r="F47" s="183" t="s">
        <v>346</v>
      </c>
      <c r="G47" s="212" t="s">
        <v>347</v>
      </c>
      <c r="H47" s="213" t="s">
        <v>348</v>
      </c>
      <c r="I47" s="180" t="s">
        <v>349</v>
      </c>
      <c r="J47" s="131" t="s">
        <v>350</v>
      </c>
      <c r="K47" s="181" t="s">
        <v>191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4.75" customHeight="1">
      <c r="B48" s="267"/>
      <c r="C48" s="61" t="str">
        <f>Roster!C21</f>
        <v>Elton Roberson</v>
      </c>
      <c r="D48" s="214">
        <f>Roster!I21</f>
        <v>188</v>
      </c>
      <c r="E48" s="214">
        <f>(Percentage!E6-'Single Score'!D48)*Percentage!C6</f>
        <v>22</v>
      </c>
      <c r="F48" s="154">
        <v>201</v>
      </c>
      <c r="G48" s="155">
        <v>202</v>
      </c>
      <c r="H48" s="193">
        <v>180</v>
      </c>
      <c r="I48" s="215">
        <f>SUM(F48:H48)</f>
        <v>583</v>
      </c>
      <c r="J48" s="216">
        <f>E48*3</f>
        <v>66</v>
      </c>
      <c r="K48" s="217">
        <f>SUM(I48:J48)</f>
        <v>649</v>
      </c>
    </row>
    <row r="49" spans="1:26" ht="24" customHeight="1">
      <c r="C49" s="43"/>
      <c r="D49" s="43"/>
      <c r="E49" s="43"/>
      <c r="F49" s="112"/>
      <c r="G49" s="43"/>
      <c r="H49" s="43"/>
      <c r="I49" s="8"/>
      <c r="J49" s="117"/>
      <c r="K49" s="118"/>
    </row>
    <row r="50" spans="1:26" ht="48" customHeight="1">
      <c r="F50" s="112"/>
      <c r="J50" s="2"/>
    </row>
    <row r="51" spans="1:26" ht="30.75" customHeight="1">
      <c r="A51" s="9"/>
      <c r="B51" s="266" t="s">
        <v>438</v>
      </c>
      <c r="C51" s="126"/>
      <c r="D51" s="211" t="s">
        <v>180</v>
      </c>
      <c r="E51" s="211" t="s">
        <v>187</v>
      </c>
      <c r="F51" s="183" t="s">
        <v>346</v>
      </c>
      <c r="G51" s="212" t="s">
        <v>347</v>
      </c>
      <c r="H51" s="213" t="s">
        <v>348</v>
      </c>
      <c r="I51" s="180" t="s">
        <v>349</v>
      </c>
      <c r="J51" s="131" t="s">
        <v>350</v>
      </c>
      <c r="K51" s="181" t="s">
        <v>191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.75" customHeight="1">
      <c r="B52" s="267"/>
      <c r="C52" s="61" t="str">
        <f>Roster!C25</f>
        <v>Fay Garvin</v>
      </c>
      <c r="D52" s="214">
        <f>Roster!I25</f>
        <v>152</v>
      </c>
      <c r="E52" s="214">
        <f>(Percentage!E6-'Single Score'!D52)*Percentage!C6</f>
        <v>58</v>
      </c>
      <c r="F52" s="154">
        <v>151</v>
      </c>
      <c r="G52" s="155">
        <v>162</v>
      </c>
      <c r="H52" s="193">
        <v>105</v>
      </c>
      <c r="I52" s="215">
        <f>SUM(F52:H52)</f>
        <v>418</v>
      </c>
      <c r="J52" s="216">
        <f>E52*3</f>
        <v>174</v>
      </c>
      <c r="K52" s="217">
        <f>SUM(I52:J52)</f>
        <v>592</v>
      </c>
    </row>
    <row r="53" spans="1:26" ht="24" customHeight="1">
      <c r="C53" s="43"/>
      <c r="D53" s="43"/>
      <c r="E53" s="43"/>
      <c r="F53" s="112"/>
      <c r="G53" s="43"/>
      <c r="H53" s="43"/>
      <c r="I53" s="8"/>
      <c r="J53" s="117"/>
      <c r="K53" s="118"/>
    </row>
    <row r="54" spans="1:26" ht="48" customHeight="1">
      <c r="F54" s="112"/>
      <c r="J54" s="2"/>
    </row>
    <row r="55" spans="1:26" ht="30.75" customHeight="1">
      <c r="A55" s="9"/>
      <c r="B55" s="266" t="s">
        <v>441</v>
      </c>
      <c r="C55" s="126"/>
      <c r="D55" s="211" t="s">
        <v>180</v>
      </c>
      <c r="E55" s="211" t="s">
        <v>187</v>
      </c>
      <c r="F55" s="183" t="s">
        <v>346</v>
      </c>
      <c r="G55" s="212" t="s">
        <v>347</v>
      </c>
      <c r="H55" s="213" t="s">
        <v>348</v>
      </c>
      <c r="I55" s="180" t="s">
        <v>349</v>
      </c>
      <c r="J55" s="131" t="s">
        <v>350</v>
      </c>
      <c r="K55" s="181" t="s">
        <v>191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4.75" customHeight="1">
      <c r="B56" s="267"/>
      <c r="C56" s="61" t="str">
        <f>Roster!C26</f>
        <v>Robert Smith</v>
      </c>
      <c r="D56" s="214">
        <f>Roster!I26</f>
        <v>181</v>
      </c>
      <c r="E56" s="214">
        <f>(Percentage!E6-'Single Score'!D56)*Percentage!C6</f>
        <v>29</v>
      </c>
      <c r="F56" s="154">
        <v>156</v>
      </c>
      <c r="G56" s="155">
        <v>177</v>
      </c>
      <c r="H56" s="193">
        <v>166</v>
      </c>
      <c r="I56" s="215">
        <f>SUM(F56:H56)</f>
        <v>499</v>
      </c>
      <c r="J56" s="216">
        <f>E56*3</f>
        <v>87</v>
      </c>
      <c r="K56" s="217">
        <f>SUM(I56:J56)</f>
        <v>586</v>
      </c>
    </row>
    <row r="57" spans="1:26" ht="24" customHeight="1">
      <c r="C57" s="43"/>
      <c r="D57" s="43"/>
      <c r="E57" s="43"/>
      <c r="F57" s="112"/>
      <c r="G57" s="43"/>
      <c r="H57" s="43"/>
      <c r="I57" s="8"/>
      <c r="J57" s="117"/>
      <c r="K57" s="118"/>
    </row>
    <row r="58" spans="1:26" ht="48" customHeight="1">
      <c r="F58" s="112"/>
      <c r="J58" s="2"/>
    </row>
    <row r="59" spans="1:26" ht="30.75" customHeight="1">
      <c r="A59" s="9"/>
      <c r="B59" s="266" t="s">
        <v>443</v>
      </c>
      <c r="C59" s="126"/>
      <c r="D59" s="211" t="s">
        <v>180</v>
      </c>
      <c r="E59" s="211" t="s">
        <v>187</v>
      </c>
      <c r="F59" s="183" t="s">
        <v>346</v>
      </c>
      <c r="G59" s="212" t="s">
        <v>347</v>
      </c>
      <c r="H59" s="213" t="s">
        <v>348</v>
      </c>
      <c r="I59" s="180" t="s">
        <v>349</v>
      </c>
      <c r="J59" s="131" t="s">
        <v>350</v>
      </c>
      <c r="K59" s="181" t="s">
        <v>191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.75" customHeight="1">
      <c r="B60" s="267"/>
      <c r="C60" s="61" t="str">
        <f>Roster!C27</f>
        <v>Pilar Hernandez</v>
      </c>
      <c r="D60" s="214">
        <f>Roster!I27</f>
        <v>107</v>
      </c>
      <c r="E60" s="214">
        <f>(Percentage!E6-'Single Score'!D60)*Percentage!C6</f>
        <v>103</v>
      </c>
      <c r="F60" s="154">
        <v>116</v>
      </c>
      <c r="G60" s="155">
        <v>99</v>
      </c>
      <c r="H60" s="193">
        <v>82</v>
      </c>
      <c r="I60" s="215">
        <f>SUM(F60:H60)</f>
        <v>297</v>
      </c>
      <c r="J60" s="216">
        <f>E60*3</f>
        <v>309</v>
      </c>
      <c r="K60" s="217">
        <f>SUM(I60:J60)</f>
        <v>606</v>
      </c>
    </row>
    <row r="61" spans="1:26" ht="24" customHeight="1">
      <c r="C61" s="43"/>
      <c r="D61" s="43"/>
      <c r="E61" s="43"/>
      <c r="F61" s="112"/>
      <c r="G61" s="43"/>
      <c r="H61" s="43"/>
      <c r="I61" s="8"/>
      <c r="J61" s="117"/>
      <c r="K61" s="118"/>
    </row>
    <row r="62" spans="1:26" ht="48" customHeight="1">
      <c r="F62" s="112"/>
      <c r="J62" s="2"/>
    </row>
    <row r="63" spans="1:26" ht="30.75" customHeight="1">
      <c r="A63" s="9"/>
      <c r="B63" s="266" t="s">
        <v>445</v>
      </c>
      <c r="C63" s="126"/>
      <c r="D63" s="211" t="s">
        <v>180</v>
      </c>
      <c r="E63" s="211" t="s">
        <v>187</v>
      </c>
      <c r="F63" s="183" t="s">
        <v>346</v>
      </c>
      <c r="G63" s="212" t="s">
        <v>347</v>
      </c>
      <c r="H63" s="213" t="s">
        <v>348</v>
      </c>
      <c r="I63" s="180" t="s">
        <v>349</v>
      </c>
      <c r="J63" s="131" t="s">
        <v>350</v>
      </c>
      <c r="K63" s="181" t="s">
        <v>191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.75" customHeight="1">
      <c r="B64" s="267"/>
      <c r="C64" s="61" t="str">
        <f>Roster!C28</f>
        <v>Anthony Jones</v>
      </c>
      <c r="D64" s="224">
        <v>210</v>
      </c>
      <c r="E64" s="214">
        <f>(Percentage!E6-'Single Score'!D64)*Percentage!C6</f>
        <v>0</v>
      </c>
      <c r="F64" s="154">
        <v>0</v>
      </c>
      <c r="G64" s="155">
        <v>0</v>
      </c>
      <c r="H64" s="193">
        <v>0</v>
      </c>
      <c r="I64" s="215">
        <f>SUM(F64:H64)</f>
        <v>0</v>
      </c>
      <c r="J64" s="216">
        <f>E64*3</f>
        <v>0</v>
      </c>
      <c r="K64" s="217">
        <f>SUM(I64:J64)</f>
        <v>0</v>
      </c>
    </row>
    <row r="65" spans="1:26" ht="24" customHeight="1">
      <c r="C65" s="43"/>
      <c r="D65" s="43"/>
      <c r="E65" s="43"/>
      <c r="F65" s="112"/>
      <c r="G65" s="43"/>
      <c r="H65" s="43"/>
      <c r="I65" s="8"/>
      <c r="J65" s="117"/>
      <c r="K65" s="118"/>
    </row>
    <row r="66" spans="1:26" ht="48" customHeight="1">
      <c r="F66" s="112"/>
      <c r="J66" s="2"/>
    </row>
    <row r="67" spans="1:26" ht="30.75" customHeight="1">
      <c r="A67" s="9"/>
      <c r="B67" s="266" t="s">
        <v>447</v>
      </c>
      <c r="C67" s="126"/>
      <c r="D67" s="211" t="s">
        <v>180</v>
      </c>
      <c r="E67" s="211" t="s">
        <v>187</v>
      </c>
      <c r="F67" s="183" t="s">
        <v>346</v>
      </c>
      <c r="G67" s="212" t="s">
        <v>347</v>
      </c>
      <c r="H67" s="213" t="s">
        <v>348</v>
      </c>
      <c r="I67" s="180" t="s">
        <v>349</v>
      </c>
      <c r="J67" s="131" t="s">
        <v>350</v>
      </c>
      <c r="K67" s="181" t="s">
        <v>191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4.75" customHeight="1">
      <c r="B68" s="267"/>
      <c r="C68" s="61" t="str">
        <f>Roster!C32</f>
        <v>Elmo Hickerson</v>
      </c>
      <c r="D68" s="214">
        <f>Roster!I32</f>
        <v>168</v>
      </c>
      <c r="E68" s="214">
        <f>(Percentage!E6-'Single Score'!D68)*Percentage!C6</f>
        <v>42</v>
      </c>
      <c r="F68" s="154">
        <v>117</v>
      </c>
      <c r="G68" s="155">
        <v>139</v>
      </c>
      <c r="H68" s="193">
        <v>177</v>
      </c>
      <c r="I68" s="215">
        <f>SUM(F68:H68)</f>
        <v>433</v>
      </c>
      <c r="J68" s="216">
        <f>E68*3</f>
        <v>126</v>
      </c>
      <c r="K68" s="217">
        <f>SUM(I68:J68)</f>
        <v>559</v>
      </c>
    </row>
    <row r="69" spans="1:26" ht="24" customHeight="1">
      <c r="C69" s="43"/>
      <c r="D69" s="43"/>
      <c r="E69" s="43"/>
      <c r="F69" s="112"/>
      <c r="G69" s="43"/>
      <c r="H69" s="43"/>
      <c r="I69" s="8"/>
      <c r="J69" s="117"/>
      <c r="K69" s="118"/>
    </row>
    <row r="70" spans="1:26" ht="48" customHeight="1">
      <c r="F70" s="112"/>
      <c r="J70" s="2"/>
    </row>
    <row r="71" spans="1:26" ht="30.75" customHeight="1">
      <c r="A71" s="9"/>
      <c r="B71" s="266" t="s">
        <v>448</v>
      </c>
      <c r="C71" s="126"/>
      <c r="D71" s="211" t="s">
        <v>180</v>
      </c>
      <c r="E71" s="211" t="s">
        <v>187</v>
      </c>
      <c r="F71" s="183" t="s">
        <v>346</v>
      </c>
      <c r="G71" s="212" t="s">
        <v>347</v>
      </c>
      <c r="H71" s="213" t="s">
        <v>348</v>
      </c>
      <c r="I71" s="180" t="s">
        <v>349</v>
      </c>
      <c r="J71" s="131" t="s">
        <v>350</v>
      </c>
      <c r="K71" s="181" t="s">
        <v>191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4.75" customHeight="1">
      <c r="B72" s="267"/>
      <c r="C72" s="61" t="str">
        <f>Roster!C33</f>
        <v>Sandra Manley</v>
      </c>
      <c r="D72" s="214">
        <f>Roster!I33</f>
        <v>122</v>
      </c>
      <c r="E72" s="214">
        <f>(Percentage!E6-'Single Score'!D72)*Percentage!C6</f>
        <v>88</v>
      </c>
      <c r="F72" s="154">
        <v>106</v>
      </c>
      <c r="G72" s="155">
        <v>136</v>
      </c>
      <c r="H72" s="193">
        <v>116</v>
      </c>
      <c r="I72" s="215">
        <f>SUM(F72:H72)</f>
        <v>358</v>
      </c>
      <c r="J72" s="216">
        <f>E72*3</f>
        <v>264</v>
      </c>
      <c r="K72" s="217">
        <f>SUM(I72:J72)</f>
        <v>622</v>
      </c>
    </row>
    <row r="73" spans="1:26" ht="24" customHeight="1">
      <c r="C73" s="43"/>
      <c r="D73" s="43"/>
      <c r="E73" s="43"/>
      <c r="F73" s="112"/>
      <c r="G73" s="43"/>
      <c r="H73" s="43"/>
      <c r="I73" s="8"/>
      <c r="J73" s="117"/>
      <c r="K73" s="118"/>
    </row>
    <row r="74" spans="1:26" ht="48" customHeight="1">
      <c r="F74" s="112"/>
      <c r="J74" s="2"/>
    </row>
    <row r="75" spans="1:26" ht="30.75" customHeight="1">
      <c r="A75" s="9"/>
      <c r="B75" s="266" t="s">
        <v>449</v>
      </c>
      <c r="C75" s="126"/>
      <c r="D75" s="211" t="s">
        <v>180</v>
      </c>
      <c r="E75" s="211" t="s">
        <v>187</v>
      </c>
      <c r="F75" s="183" t="s">
        <v>346</v>
      </c>
      <c r="G75" s="212" t="s">
        <v>347</v>
      </c>
      <c r="H75" s="213" t="s">
        <v>348</v>
      </c>
      <c r="I75" s="180" t="s">
        <v>349</v>
      </c>
      <c r="J75" s="131" t="s">
        <v>350</v>
      </c>
      <c r="K75" s="181" t="s">
        <v>191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.75" customHeight="1">
      <c r="B76" s="267"/>
      <c r="C76" s="61" t="str">
        <f>Roster!C34</f>
        <v>Terrie Bogle</v>
      </c>
      <c r="D76" s="214">
        <f>Roster!I34</f>
        <v>159</v>
      </c>
      <c r="E76" s="214">
        <f>(Percentage!E6-'Single Score'!D76)*Percentage!C6</f>
        <v>51</v>
      </c>
      <c r="F76" s="154">
        <v>127</v>
      </c>
      <c r="G76" s="155">
        <v>151</v>
      </c>
      <c r="H76" s="193">
        <v>149</v>
      </c>
      <c r="I76" s="215">
        <f>SUM(F76:H76)</f>
        <v>427</v>
      </c>
      <c r="J76" s="216">
        <f>E76*3</f>
        <v>153</v>
      </c>
      <c r="K76" s="217">
        <f>SUM(I76:J76)</f>
        <v>580</v>
      </c>
    </row>
    <row r="77" spans="1:26" ht="24" customHeight="1">
      <c r="C77" s="43"/>
      <c r="D77" s="43"/>
      <c r="E77" s="43"/>
      <c r="F77" s="112"/>
      <c r="G77" s="43"/>
      <c r="H77" s="43"/>
      <c r="I77" s="8"/>
      <c r="J77" s="117"/>
      <c r="K77" s="118"/>
    </row>
    <row r="78" spans="1:26" ht="48" customHeight="1">
      <c r="F78" s="112"/>
      <c r="J78" s="2"/>
    </row>
    <row r="79" spans="1:26" ht="30.75" customHeight="1">
      <c r="A79" s="9"/>
      <c r="B79" s="266" t="s">
        <v>450</v>
      </c>
      <c r="C79" s="126"/>
      <c r="D79" s="211" t="s">
        <v>180</v>
      </c>
      <c r="E79" s="211" t="s">
        <v>187</v>
      </c>
      <c r="F79" s="183" t="s">
        <v>346</v>
      </c>
      <c r="G79" s="212" t="s">
        <v>347</v>
      </c>
      <c r="H79" s="213" t="s">
        <v>348</v>
      </c>
      <c r="I79" s="180" t="s">
        <v>349</v>
      </c>
      <c r="J79" s="131" t="s">
        <v>350</v>
      </c>
      <c r="K79" s="181" t="s">
        <v>191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75" customHeight="1">
      <c r="B80" s="267"/>
      <c r="C80" s="61" t="str">
        <f>Roster!C35</f>
        <v>Ken Arnold</v>
      </c>
      <c r="D80" s="214">
        <f>Roster!I35</f>
        <v>170</v>
      </c>
      <c r="E80" s="214">
        <f>(Percentage!E6-'Single Score'!D80)*Percentage!C6</f>
        <v>40</v>
      </c>
      <c r="F80" s="154">
        <v>184</v>
      </c>
      <c r="G80" s="155">
        <v>202</v>
      </c>
      <c r="H80" s="193">
        <v>139</v>
      </c>
      <c r="I80" s="215">
        <f>SUM(F80:H80)</f>
        <v>525</v>
      </c>
      <c r="J80" s="216">
        <f>E80*3</f>
        <v>120</v>
      </c>
      <c r="K80" s="217">
        <f>SUM(I80:J80)</f>
        <v>645</v>
      </c>
    </row>
    <row r="81" spans="1:26" ht="24" customHeight="1">
      <c r="C81" s="43"/>
      <c r="D81" s="43"/>
      <c r="E81" s="43"/>
      <c r="F81" s="112"/>
      <c r="G81" s="43"/>
      <c r="H81" s="43"/>
      <c r="I81" s="8"/>
      <c r="J81" s="117"/>
      <c r="K81" s="118"/>
    </row>
    <row r="82" spans="1:26" ht="48" customHeight="1">
      <c r="F82" s="112"/>
      <c r="J82" s="2"/>
    </row>
    <row r="83" spans="1:26" ht="30.75" customHeight="1">
      <c r="A83" s="9"/>
      <c r="B83" s="266" t="s">
        <v>451</v>
      </c>
      <c r="C83" s="126"/>
      <c r="D83" s="211" t="s">
        <v>180</v>
      </c>
      <c r="E83" s="211" t="s">
        <v>187</v>
      </c>
      <c r="F83" s="183" t="s">
        <v>346</v>
      </c>
      <c r="G83" s="212" t="s">
        <v>347</v>
      </c>
      <c r="H83" s="213" t="s">
        <v>348</v>
      </c>
      <c r="I83" s="180" t="s">
        <v>349</v>
      </c>
      <c r="J83" s="131" t="s">
        <v>350</v>
      </c>
      <c r="K83" s="181" t="s">
        <v>191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75" customHeight="1">
      <c r="B84" s="267"/>
      <c r="C84" s="61" t="str">
        <f>Roster!C39</f>
        <v>Walter Haskett</v>
      </c>
      <c r="D84" s="214">
        <f>Roster!I39</f>
        <v>174</v>
      </c>
      <c r="E84" s="214">
        <f>(Percentage!E6-'Single Score'!D84)*Percentage!C6</f>
        <v>36</v>
      </c>
      <c r="F84" s="154">
        <v>181</v>
      </c>
      <c r="G84" s="155">
        <v>193</v>
      </c>
      <c r="H84" s="193">
        <v>177</v>
      </c>
      <c r="I84" s="215">
        <f>SUM(F84:H84)</f>
        <v>551</v>
      </c>
      <c r="J84" s="216">
        <f>E84*3</f>
        <v>108</v>
      </c>
      <c r="K84" s="217">
        <f>SUM(I84:J84)</f>
        <v>659</v>
      </c>
    </row>
    <row r="85" spans="1:26" ht="24" customHeight="1">
      <c r="C85" s="43"/>
      <c r="D85" s="43"/>
      <c r="E85" s="43"/>
      <c r="F85" s="112"/>
      <c r="G85" s="43"/>
      <c r="H85" s="43"/>
      <c r="I85" s="8"/>
      <c r="J85" s="117"/>
      <c r="K85" s="118"/>
    </row>
    <row r="86" spans="1:26" ht="48" customHeight="1">
      <c r="F86" s="112"/>
      <c r="J86" s="2"/>
    </row>
    <row r="87" spans="1:26" ht="30.75" customHeight="1">
      <c r="A87" s="9"/>
      <c r="B87" s="266" t="s">
        <v>452</v>
      </c>
      <c r="C87" s="126"/>
      <c r="D87" s="211" t="s">
        <v>180</v>
      </c>
      <c r="E87" s="211" t="s">
        <v>187</v>
      </c>
      <c r="F87" s="183" t="s">
        <v>346</v>
      </c>
      <c r="G87" s="212" t="s">
        <v>347</v>
      </c>
      <c r="H87" s="213" t="s">
        <v>348</v>
      </c>
      <c r="I87" s="180" t="s">
        <v>349</v>
      </c>
      <c r="J87" s="131" t="s">
        <v>350</v>
      </c>
      <c r="K87" s="181" t="s">
        <v>191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75" customHeight="1">
      <c r="B88" s="267"/>
      <c r="C88" s="61" t="str">
        <f>Roster!C40</f>
        <v>Mary Hartzell</v>
      </c>
      <c r="D88" s="214">
        <f>Roster!I40</f>
        <v>136</v>
      </c>
      <c r="E88" s="214">
        <f>(Percentage!E6-'Single Score'!D88)*Percentage!C6</f>
        <v>74</v>
      </c>
      <c r="F88" s="154">
        <v>129</v>
      </c>
      <c r="G88" s="155">
        <v>119</v>
      </c>
      <c r="H88" s="193">
        <v>120</v>
      </c>
      <c r="I88" s="215">
        <f>SUM(F88:H88)</f>
        <v>368</v>
      </c>
      <c r="J88" s="216">
        <f>E88*3</f>
        <v>222</v>
      </c>
      <c r="K88" s="217">
        <f>SUM(I88:J88)</f>
        <v>590</v>
      </c>
    </row>
    <row r="89" spans="1:26" ht="24" customHeight="1">
      <c r="C89" s="43"/>
      <c r="D89" s="43"/>
      <c r="E89" s="43"/>
      <c r="F89" s="112"/>
      <c r="G89" s="43"/>
      <c r="H89" s="43"/>
      <c r="I89" s="8"/>
      <c r="J89" s="117"/>
      <c r="K89" s="118"/>
    </row>
    <row r="90" spans="1:26" ht="48" customHeight="1">
      <c r="F90" s="112"/>
      <c r="J90" s="2"/>
    </row>
    <row r="91" spans="1:26" ht="30.75" customHeight="1">
      <c r="A91" s="9"/>
      <c r="B91" s="266" t="s">
        <v>453</v>
      </c>
      <c r="C91" s="126"/>
      <c r="D91" s="211" t="s">
        <v>180</v>
      </c>
      <c r="E91" s="211" t="s">
        <v>187</v>
      </c>
      <c r="F91" s="183" t="s">
        <v>346</v>
      </c>
      <c r="G91" s="212" t="s">
        <v>347</v>
      </c>
      <c r="H91" s="213" t="s">
        <v>348</v>
      </c>
      <c r="I91" s="180" t="s">
        <v>349</v>
      </c>
      <c r="J91" s="131" t="s">
        <v>350</v>
      </c>
      <c r="K91" s="181" t="s">
        <v>191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75" customHeight="1">
      <c r="B92" s="267"/>
      <c r="C92" s="61" t="str">
        <f>Roster!C41</f>
        <v>Ricky Morgan</v>
      </c>
      <c r="D92" s="214">
        <f>Roster!I41</f>
        <v>194</v>
      </c>
      <c r="E92" s="214">
        <f>(Percentage!E6-'Single Score'!D92)*Percentage!C6</f>
        <v>16</v>
      </c>
      <c r="F92" s="154">
        <v>188</v>
      </c>
      <c r="G92" s="155">
        <v>167</v>
      </c>
      <c r="H92" s="193">
        <v>164</v>
      </c>
      <c r="I92" s="215">
        <f>SUM(F92:H92)</f>
        <v>519</v>
      </c>
      <c r="J92" s="216">
        <f>E92*3</f>
        <v>48</v>
      </c>
      <c r="K92" s="217">
        <f>SUM(I92:J92)</f>
        <v>567</v>
      </c>
    </row>
    <row r="93" spans="1:26" ht="24" customHeight="1">
      <c r="C93" s="43"/>
      <c r="D93" s="43"/>
      <c r="E93" s="43"/>
      <c r="F93" s="112"/>
      <c r="G93" s="43"/>
      <c r="H93" s="43"/>
      <c r="I93" s="8"/>
      <c r="J93" s="117"/>
      <c r="K93" s="118"/>
    </row>
    <row r="94" spans="1:26" ht="48" customHeight="1">
      <c r="F94" s="112"/>
      <c r="J94" s="2"/>
    </row>
    <row r="95" spans="1:26" ht="30.75" customHeight="1">
      <c r="A95" s="9"/>
      <c r="B95" s="266" t="s">
        <v>454</v>
      </c>
      <c r="C95" s="126"/>
      <c r="D95" s="211" t="s">
        <v>180</v>
      </c>
      <c r="E95" s="211" t="s">
        <v>187</v>
      </c>
      <c r="F95" s="183" t="s">
        <v>346</v>
      </c>
      <c r="G95" s="212" t="s">
        <v>347</v>
      </c>
      <c r="H95" s="213" t="s">
        <v>348</v>
      </c>
      <c r="I95" s="180" t="s">
        <v>349</v>
      </c>
      <c r="J95" s="131" t="s">
        <v>350</v>
      </c>
      <c r="K95" s="181" t="s">
        <v>191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4.75" customHeight="1">
      <c r="B96" s="267"/>
      <c r="C96" s="61" t="str">
        <f>Roster!C42</f>
        <v>Thomas Daugherty</v>
      </c>
      <c r="D96" s="214">
        <f>Roster!I42</f>
        <v>183</v>
      </c>
      <c r="E96" s="214">
        <f>(Percentage!E6-'Single Score'!D96)*Percentage!C6</f>
        <v>27</v>
      </c>
      <c r="F96" s="154">
        <v>148</v>
      </c>
      <c r="G96" s="155">
        <v>211</v>
      </c>
      <c r="H96" s="193">
        <v>171</v>
      </c>
      <c r="I96" s="215">
        <f>SUM(F96:H96)</f>
        <v>530</v>
      </c>
      <c r="J96" s="216">
        <f>E96*3</f>
        <v>81</v>
      </c>
      <c r="K96" s="217">
        <f>SUM(I96:J96)</f>
        <v>611</v>
      </c>
    </row>
    <row r="97" spans="1:26" ht="24" customHeight="1">
      <c r="C97" s="43"/>
      <c r="D97" s="43"/>
      <c r="E97" s="43"/>
      <c r="F97" s="112"/>
      <c r="G97" s="43"/>
      <c r="H97" s="43"/>
      <c r="I97" s="8"/>
      <c r="J97" s="117"/>
      <c r="K97" s="118"/>
    </row>
    <row r="98" spans="1:26" ht="48" customHeight="1">
      <c r="F98" s="112"/>
      <c r="J98" s="2"/>
    </row>
    <row r="99" spans="1:26" ht="30.75" customHeight="1">
      <c r="A99" s="9"/>
      <c r="B99" s="266" t="s">
        <v>455</v>
      </c>
      <c r="C99" s="126"/>
      <c r="D99" s="211" t="s">
        <v>180</v>
      </c>
      <c r="E99" s="211" t="s">
        <v>187</v>
      </c>
      <c r="F99" s="183" t="s">
        <v>346</v>
      </c>
      <c r="G99" s="212" t="s">
        <v>347</v>
      </c>
      <c r="H99" s="213" t="s">
        <v>348</v>
      </c>
      <c r="I99" s="180" t="s">
        <v>349</v>
      </c>
      <c r="J99" s="131" t="s">
        <v>350</v>
      </c>
      <c r="K99" s="181" t="s">
        <v>191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.75" customHeight="1">
      <c r="B100" s="267"/>
      <c r="C100" s="61" t="str">
        <f>Roster!C46</f>
        <v>Barbara Craig</v>
      </c>
      <c r="D100" s="214">
        <f>Roster!I46</f>
        <v>174</v>
      </c>
      <c r="E100" s="214">
        <f>(Percentage!E6-'Single Score'!D100)*Percentage!C6</f>
        <v>36</v>
      </c>
      <c r="F100" s="154">
        <v>126</v>
      </c>
      <c r="G100" s="155">
        <v>140</v>
      </c>
      <c r="H100" s="193">
        <v>163</v>
      </c>
      <c r="I100" s="215">
        <f>SUM(F100:H100)</f>
        <v>429</v>
      </c>
      <c r="J100" s="216">
        <f>E100*3</f>
        <v>108</v>
      </c>
      <c r="K100" s="217">
        <f>SUM(I100:J100)</f>
        <v>537</v>
      </c>
    </row>
    <row r="101" spans="1:26" ht="24" customHeight="1">
      <c r="C101" s="43"/>
      <c r="D101" s="43"/>
      <c r="E101" s="43"/>
      <c r="F101" s="112"/>
      <c r="G101" s="43"/>
      <c r="H101" s="43"/>
      <c r="I101" s="8"/>
      <c r="J101" s="117"/>
      <c r="K101" s="118"/>
    </row>
    <row r="102" spans="1:26" ht="48" customHeight="1">
      <c r="F102" s="112"/>
      <c r="J102" s="2"/>
    </row>
    <row r="103" spans="1:26" ht="30.75" customHeight="1">
      <c r="A103" s="9"/>
      <c r="B103" s="266" t="s">
        <v>456</v>
      </c>
      <c r="C103" s="126"/>
      <c r="D103" s="211" t="s">
        <v>180</v>
      </c>
      <c r="E103" s="211" t="s">
        <v>187</v>
      </c>
      <c r="F103" s="183" t="s">
        <v>346</v>
      </c>
      <c r="G103" s="212" t="s">
        <v>347</v>
      </c>
      <c r="H103" s="213" t="s">
        <v>348</v>
      </c>
      <c r="I103" s="180" t="s">
        <v>349</v>
      </c>
      <c r="J103" s="131" t="s">
        <v>350</v>
      </c>
      <c r="K103" s="181" t="s">
        <v>191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4.75" customHeight="1">
      <c r="B104" s="267"/>
      <c r="C104" s="61" t="str">
        <f>Roster!C47</f>
        <v>Kimberly Beck</v>
      </c>
      <c r="D104" s="214">
        <f>Roster!I47</f>
        <v>149</v>
      </c>
      <c r="E104" s="214">
        <f>(Percentage!E6-'Single Score'!D104)*Percentage!C6</f>
        <v>61</v>
      </c>
      <c r="F104" s="154">
        <v>172</v>
      </c>
      <c r="G104" s="155">
        <v>161</v>
      </c>
      <c r="H104" s="193">
        <v>212</v>
      </c>
      <c r="I104" s="215">
        <f>SUM(F104:H104)</f>
        <v>545</v>
      </c>
      <c r="J104" s="216">
        <f>E104*3</f>
        <v>183</v>
      </c>
      <c r="K104" s="227">
        <f>SUM(I104:J104)</f>
        <v>728</v>
      </c>
    </row>
    <row r="105" spans="1:26" ht="24" customHeight="1">
      <c r="C105" s="43"/>
      <c r="D105" s="43"/>
      <c r="E105" s="43"/>
      <c r="F105" s="112"/>
      <c r="G105" s="43"/>
      <c r="H105" s="43"/>
      <c r="I105" s="8"/>
      <c r="J105" s="117"/>
      <c r="K105" s="118"/>
    </row>
    <row r="106" spans="1:26" ht="48" customHeight="1">
      <c r="F106" s="112"/>
      <c r="J106" s="2"/>
    </row>
    <row r="107" spans="1:26" ht="30.75" customHeight="1">
      <c r="A107" s="9"/>
      <c r="B107" s="266" t="s">
        <v>457</v>
      </c>
      <c r="C107" s="126"/>
      <c r="D107" s="211" t="s">
        <v>180</v>
      </c>
      <c r="E107" s="211" t="s">
        <v>187</v>
      </c>
      <c r="F107" s="183" t="s">
        <v>346</v>
      </c>
      <c r="G107" s="212" t="s">
        <v>347</v>
      </c>
      <c r="H107" s="213" t="s">
        <v>348</v>
      </c>
      <c r="I107" s="180" t="s">
        <v>349</v>
      </c>
      <c r="J107" s="131" t="s">
        <v>350</v>
      </c>
      <c r="K107" s="181" t="s">
        <v>191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4.75" customHeight="1">
      <c r="B108" s="267"/>
      <c r="C108" s="61" t="str">
        <f>Roster!C48</f>
        <v>Kristy Mnich</v>
      </c>
      <c r="D108" s="214">
        <f>Roster!I48</f>
        <v>176</v>
      </c>
      <c r="E108" s="214">
        <f>(Percentage!E6-'Single Score'!D108)*Percentage!C6</f>
        <v>34</v>
      </c>
      <c r="F108" s="154">
        <v>169</v>
      </c>
      <c r="G108" s="155">
        <v>164</v>
      </c>
      <c r="H108" s="193">
        <v>199</v>
      </c>
      <c r="I108" s="215">
        <f>SUM(F108:H108)</f>
        <v>532</v>
      </c>
      <c r="J108" s="216">
        <f>E108*3</f>
        <v>102</v>
      </c>
      <c r="K108" s="217">
        <f>SUM(I108:J108)</f>
        <v>634</v>
      </c>
    </row>
    <row r="109" spans="1:26" ht="24" customHeight="1">
      <c r="C109" s="43"/>
      <c r="D109" s="43"/>
      <c r="E109" s="43"/>
      <c r="F109" s="112"/>
      <c r="G109" s="43"/>
      <c r="H109" s="43"/>
      <c r="I109" s="8"/>
      <c r="J109" s="117"/>
      <c r="K109" s="118"/>
    </row>
    <row r="110" spans="1:26" ht="48" customHeight="1">
      <c r="F110" s="112"/>
      <c r="J110" s="2"/>
    </row>
    <row r="111" spans="1:26" ht="30.75" customHeight="1">
      <c r="A111" s="9"/>
      <c r="B111" s="266" t="s">
        <v>458</v>
      </c>
      <c r="C111" s="126"/>
      <c r="D111" s="211" t="s">
        <v>180</v>
      </c>
      <c r="E111" s="211" t="s">
        <v>187</v>
      </c>
      <c r="F111" s="183" t="s">
        <v>346</v>
      </c>
      <c r="G111" s="212" t="s">
        <v>347</v>
      </c>
      <c r="H111" s="213" t="s">
        <v>348</v>
      </c>
      <c r="I111" s="180" t="s">
        <v>349</v>
      </c>
      <c r="J111" s="131" t="s">
        <v>350</v>
      </c>
      <c r="K111" s="181" t="s">
        <v>191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4.75" customHeight="1">
      <c r="B112" s="267"/>
      <c r="C112" s="61" t="str">
        <f>Roster!C49</f>
        <v>Michael Mnich</v>
      </c>
      <c r="D112" s="214">
        <f>Roster!I49</f>
        <v>177</v>
      </c>
      <c r="E112" s="214">
        <f>(Percentage!E6-'Single Score'!D112)*Percentage!C6</f>
        <v>33</v>
      </c>
      <c r="F112" s="154">
        <v>163</v>
      </c>
      <c r="G112" s="155">
        <v>156</v>
      </c>
      <c r="H112" s="193">
        <v>184</v>
      </c>
      <c r="I112" s="215">
        <f>SUM(F112:H112)</f>
        <v>503</v>
      </c>
      <c r="J112" s="216">
        <f>E112*3</f>
        <v>99</v>
      </c>
      <c r="K112" s="217">
        <f>SUM(I112:J112)</f>
        <v>602</v>
      </c>
    </row>
    <row r="113" spans="1:26" ht="24" customHeight="1">
      <c r="C113" s="43"/>
      <c r="D113" s="43"/>
      <c r="E113" s="43"/>
      <c r="F113" s="112"/>
      <c r="G113" s="43"/>
      <c r="H113" s="43"/>
      <c r="I113" s="8"/>
      <c r="J113" s="117"/>
      <c r="K113" s="118"/>
    </row>
    <row r="114" spans="1:26" ht="48" customHeight="1">
      <c r="F114" s="112"/>
      <c r="J114" s="2"/>
    </row>
    <row r="115" spans="1:26" ht="30.75" customHeight="1">
      <c r="A115" s="9"/>
      <c r="B115" s="266" t="s">
        <v>459</v>
      </c>
      <c r="C115" s="126"/>
      <c r="D115" s="211" t="s">
        <v>180</v>
      </c>
      <c r="E115" s="211" t="s">
        <v>187</v>
      </c>
      <c r="F115" s="183" t="s">
        <v>346</v>
      </c>
      <c r="G115" s="212" t="s">
        <v>347</v>
      </c>
      <c r="H115" s="213" t="s">
        <v>348</v>
      </c>
      <c r="I115" s="180" t="s">
        <v>349</v>
      </c>
      <c r="J115" s="131" t="s">
        <v>350</v>
      </c>
      <c r="K115" s="181" t="s">
        <v>191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4.75" customHeight="1">
      <c r="B116" s="267"/>
      <c r="C116" s="61" t="str">
        <f>Roster!C53</f>
        <v>Katie Collins</v>
      </c>
      <c r="D116" s="214">
        <f>Roster!I53</f>
        <v>101</v>
      </c>
      <c r="E116" s="214">
        <f>(Percentage!E6-'Single Score'!D116)*Percentage!C6</f>
        <v>109</v>
      </c>
      <c r="F116" s="154">
        <v>115</v>
      </c>
      <c r="G116" s="155">
        <v>100</v>
      </c>
      <c r="H116" s="193">
        <v>104</v>
      </c>
      <c r="I116" s="215">
        <f>SUM(F116:H116)</f>
        <v>319</v>
      </c>
      <c r="J116" s="216">
        <f>E116*3</f>
        <v>327</v>
      </c>
      <c r="K116" s="217">
        <f>SUM(I116:J116)</f>
        <v>646</v>
      </c>
    </row>
    <row r="117" spans="1:26" ht="24" customHeight="1">
      <c r="C117" s="43"/>
      <c r="D117" s="43"/>
      <c r="E117" s="43"/>
      <c r="F117" s="112"/>
      <c r="G117" s="43"/>
      <c r="H117" s="43"/>
      <c r="I117" s="8"/>
      <c r="J117" s="117"/>
      <c r="K117" s="118"/>
    </row>
    <row r="118" spans="1:26" ht="48" customHeight="1">
      <c r="F118" s="112"/>
      <c r="J118" s="2"/>
    </row>
    <row r="119" spans="1:26" ht="30.75" customHeight="1">
      <c r="A119" s="9"/>
      <c r="B119" s="266" t="s">
        <v>460</v>
      </c>
      <c r="C119" s="126"/>
      <c r="D119" s="211" t="s">
        <v>180</v>
      </c>
      <c r="E119" s="211" t="s">
        <v>187</v>
      </c>
      <c r="F119" s="183" t="s">
        <v>346</v>
      </c>
      <c r="G119" s="212" t="s">
        <v>347</v>
      </c>
      <c r="H119" s="213" t="s">
        <v>348</v>
      </c>
      <c r="I119" s="180" t="s">
        <v>349</v>
      </c>
      <c r="J119" s="131" t="s">
        <v>350</v>
      </c>
      <c r="K119" s="181" t="s">
        <v>191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24.75" customHeight="1">
      <c r="B120" s="267"/>
      <c r="C120" s="61" t="str">
        <f>Roster!C54</f>
        <v>Frank Roop, Jr.</v>
      </c>
      <c r="D120" s="214">
        <f>Roster!I54</f>
        <v>154</v>
      </c>
      <c r="E120" s="214">
        <f>(Percentage!E6-'Single Score'!D120)*Percentage!C6</f>
        <v>56</v>
      </c>
      <c r="F120" s="154">
        <v>128</v>
      </c>
      <c r="G120" s="155">
        <v>113</v>
      </c>
      <c r="H120" s="193">
        <v>154</v>
      </c>
      <c r="I120" s="215">
        <f>SUM(F120:H120)</f>
        <v>395</v>
      </c>
      <c r="J120" s="216">
        <f>E120*3</f>
        <v>168</v>
      </c>
      <c r="K120" s="217">
        <f>SUM(I120:J120)</f>
        <v>563</v>
      </c>
    </row>
    <row r="121" spans="1:26" ht="24" customHeight="1">
      <c r="C121" s="43"/>
      <c r="D121" s="43"/>
      <c r="E121" s="43"/>
      <c r="F121" s="112"/>
      <c r="G121" s="43"/>
      <c r="H121" s="43"/>
      <c r="I121" s="8"/>
      <c r="J121" s="117"/>
      <c r="K121" s="118"/>
    </row>
    <row r="122" spans="1:26" ht="48" customHeight="1">
      <c r="F122" s="112"/>
      <c r="J122" s="2"/>
    </row>
    <row r="123" spans="1:26" ht="30.75" customHeight="1">
      <c r="A123" s="9"/>
      <c r="B123" s="266" t="s">
        <v>461</v>
      </c>
      <c r="C123" s="126"/>
      <c r="D123" s="211" t="s">
        <v>180</v>
      </c>
      <c r="E123" s="211" t="s">
        <v>187</v>
      </c>
      <c r="F123" s="183" t="s">
        <v>346</v>
      </c>
      <c r="G123" s="212" t="s">
        <v>347</v>
      </c>
      <c r="H123" s="213" t="s">
        <v>348</v>
      </c>
      <c r="I123" s="180" t="s">
        <v>349</v>
      </c>
      <c r="J123" s="131" t="s">
        <v>350</v>
      </c>
      <c r="K123" s="181" t="s">
        <v>191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4.75" customHeight="1">
      <c r="B124" s="267"/>
      <c r="C124" s="61" t="str">
        <f>Roster!C55</f>
        <v>Wendy Mayhak</v>
      </c>
      <c r="D124" s="214">
        <f>Roster!I55</f>
        <v>175</v>
      </c>
      <c r="E124" s="214">
        <f>(Percentage!E6-'Single Score'!D124)*Percentage!C6</f>
        <v>35</v>
      </c>
      <c r="F124" s="154">
        <v>177</v>
      </c>
      <c r="G124" s="155">
        <v>159</v>
      </c>
      <c r="H124" s="193">
        <v>201</v>
      </c>
      <c r="I124" s="215">
        <f>SUM(F124:H124)</f>
        <v>537</v>
      </c>
      <c r="J124" s="216">
        <f>E124*3</f>
        <v>105</v>
      </c>
      <c r="K124" s="217">
        <f>SUM(I124:J124)</f>
        <v>642</v>
      </c>
    </row>
    <row r="125" spans="1:26" ht="24" customHeight="1">
      <c r="C125" s="43"/>
      <c r="D125" s="43"/>
      <c r="E125" s="43"/>
      <c r="F125" s="112"/>
      <c r="G125" s="43"/>
      <c r="H125" s="43"/>
      <c r="I125" s="8"/>
      <c r="J125" s="117"/>
      <c r="K125" s="118"/>
    </row>
    <row r="126" spans="1:26" ht="48" customHeight="1">
      <c r="F126" s="112"/>
      <c r="J126" s="2"/>
    </row>
    <row r="127" spans="1:26" ht="30.75" customHeight="1">
      <c r="A127" s="9"/>
      <c r="B127" s="266" t="s">
        <v>462</v>
      </c>
      <c r="C127" s="126"/>
      <c r="D127" s="211" t="s">
        <v>180</v>
      </c>
      <c r="E127" s="211" t="s">
        <v>187</v>
      </c>
      <c r="F127" s="183" t="s">
        <v>346</v>
      </c>
      <c r="G127" s="212" t="s">
        <v>347</v>
      </c>
      <c r="H127" s="213" t="s">
        <v>348</v>
      </c>
      <c r="I127" s="180" t="s">
        <v>349</v>
      </c>
      <c r="J127" s="131" t="s">
        <v>350</v>
      </c>
      <c r="K127" s="181" t="s">
        <v>191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24.75" customHeight="1">
      <c r="B128" s="267"/>
      <c r="C128" s="61" t="str">
        <f>Roster!C56</f>
        <v>Calvin Anderson</v>
      </c>
      <c r="D128" s="214">
        <f>Roster!I56</f>
        <v>191</v>
      </c>
      <c r="E128" s="214">
        <f>(Percentage!E6-'Single Score'!D128)*Percentage!C6</f>
        <v>19</v>
      </c>
      <c r="F128" s="154">
        <v>162</v>
      </c>
      <c r="G128" s="155">
        <v>190</v>
      </c>
      <c r="H128" s="193">
        <v>148</v>
      </c>
      <c r="I128" s="215">
        <f>SUM(F128:H128)</f>
        <v>500</v>
      </c>
      <c r="J128" s="216">
        <f>E128*3</f>
        <v>57</v>
      </c>
      <c r="K128" s="217">
        <f>SUM(I128:J128)</f>
        <v>557</v>
      </c>
    </row>
    <row r="129" spans="1:26" ht="24" customHeight="1">
      <c r="C129" s="43"/>
      <c r="D129" s="43"/>
      <c r="E129" s="43"/>
      <c r="F129" s="112"/>
      <c r="G129" s="43"/>
      <c r="H129" s="43"/>
      <c r="I129" s="8"/>
      <c r="J129" s="117"/>
      <c r="K129" s="118"/>
    </row>
    <row r="130" spans="1:26" ht="48" customHeight="1">
      <c r="F130" s="112"/>
      <c r="J130" s="2"/>
    </row>
    <row r="131" spans="1:26" ht="30.75" customHeight="1">
      <c r="A131" s="9"/>
      <c r="B131" s="266" t="s">
        <v>463</v>
      </c>
      <c r="C131" s="126"/>
      <c r="D131" s="211" t="s">
        <v>180</v>
      </c>
      <c r="E131" s="211" t="s">
        <v>187</v>
      </c>
      <c r="F131" s="183" t="s">
        <v>346</v>
      </c>
      <c r="G131" s="212" t="s">
        <v>347</v>
      </c>
      <c r="H131" s="213" t="s">
        <v>348</v>
      </c>
      <c r="I131" s="180" t="s">
        <v>349</v>
      </c>
      <c r="J131" s="131" t="s">
        <v>350</v>
      </c>
      <c r="K131" s="181" t="s">
        <v>191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4.75" customHeight="1">
      <c r="B132" s="267"/>
      <c r="C132" s="61" t="str">
        <f>Roster!C60</f>
        <v>Reginald Adams</v>
      </c>
      <c r="D132" s="214">
        <f>Roster!I60</f>
        <v>203</v>
      </c>
      <c r="E132" s="214">
        <f>(Percentage!E6-'Single Score'!D132)*Percentage!C6</f>
        <v>7</v>
      </c>
      <c r="F132" s="154">
        <v>179</v>
      </c>
      <c r="G132" s="155">
        <v>234</v>
      </c>
      <c r="H132" s="193">
        <v>192</v>
      </c>
      <c r="I132" s="215">
        <f>SUM(F132:H132)</f>
        <v>605</v>
      </c>
      <c r="J132" s="216">
        <f>E132*3</f>
        <v>21</v>
      </c>
      <c r="K132" s="217">
        <f>SUM(I132:J132)</f>
        <v>626</v>
      </c>
    </row>
    <row r="133" spans="1:26" ht="24" customHeight="1">
      <c r="C133" s="43"/>
      <c r="D133" s="43"/>
      <c r="E133" s="43"/>
      <c r="F133" s="112"/>
      <c r="G133" s="43"/>
      <c r="H133" s="43"/>
      <c r="I133" s="8"/>
      <c r="J133" s="117"/>
      <c r="K133" s="118"/>
    </row>
    <row r="134" spans="1:26" ht="48" customHeight="1">
      <c r="F134" s="112"/>
      <c r="J134" s="2"/>
    </row>
    <row r="135" spans="1:26" ht="30.75" customHeight="1">
      <c r="A135" s="9"/>
      <c r="B135" s="266" t="s">
        <v>464</v>
      </c>
      <c r="C135" s="126"/>
      <c r="D135" s="211" t="s">
        <v>180</v>
      </c>
      <c r="E135" s="211" t="s">
        <v>187</v>
      </c>
      <c r="F135" s="183" t="s">
        <v>346</v>
      </c>
      <c r="G135" s="212" t="s">
        <v>347</v>
      </c>
      <c r="H135" s="213" t="s">
        <v>348</v>
      </c>
      <c r="I135" s="180" t="s">
        <v>349</v>
      </c>
      <c r="J135" s="131" t="s">
        <v>350</v>
      </c>
      <c r="K135" s="181" t="s">
        <v>191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4.75" customHeight="1">
      <c r="B136" s="267"/>
      <c r="C136" s="61" t="str">
        <f>Roster!C61</f>
        <v>Bobbye Phillips</v>
      </c>
      <c r="D136" s="214">
        <f>Roster!I61</f>
        <v>127</v>
      </c>
      <c r="E136" s="214">
        <f>(Percentage!E6-'Single Score'!D136)*Percentage!C6</f>
        <v>83</v>
      </c>
      <c r="F136" s="154">
        <v>131</v>
      </c>
      <c r="G136" s="155">
        <v>131</v>
      </c>
      <c r="H136" s="193">
        <v>165</v>
      </c>
      <c r="I136" s="215">
        <f>SUM(F136:H136)</f>
        <v>427</v>
      </c>
      <c r="J136" s="216">
        <f>E136*3</f>
        <v>249</v>
      </c>
      <c r="K136" s="217">
        <f>SUM(I136:J136)</f>
        <v>676</v>
      </c>
    </row>
    <row r="137" spans="1:26" ht="24" customHeight="1">
      <c r="C137" s="43"/>
      <c r="D137" s="43"/>
      <c r="E137" s="43"/>
      <c r="F137" s="112"/>
      <c r="G137" s="43"/>
      <c r="H137" s="43"/>
      <c r="I137" s="8"/>
      <c r="J137" s="117"/>
      <c r="K137" s="118"/>
    </row>
    <row r="138" spans="1:26" ht="48" customHeight="1">
      <c r="F138" s="112"/>
      <c r="J138" s="2"/>
    </row>
    <row r="139" spans="1:26" ht="30.75" customHeight="1">
      <c r="A139" s="9"/>
      <c r="B139" s="266" t="s">
        <v>465</v>
      </c>
      <c r="C139" s="126"/>
      <c r="D139" s="211" t="s">
        <v>180</v>
      </c>
      <c r="E139" s="211" t="s">
        <v>187</v>
      </c>
      <c r="F139" s="183" t="s">
        <v>346</v>
      </c>
      <c r="G139" s="212" t="s">
        <v>347</v>
      </c>
      <c r="H139" s="213" t="s">
        <v>348</v>
      </c>
      <c r="I139" s="180" t="s">
        <v>349</v>
      </c>
      <c r="J139" s="131" t="s">
        <v>350</v>
      </c>
      <c r="K139" s="181" t="s">
        <v>191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24.75" customHeight="1">
      <c r="B140" s="267"/>
      <c r="C140" s="61" t="str">
        <f>Roster!C62</f>
        <v>Michael Triplett</v>
      </c>
      <c r="D140" s="214">
        <f>Roster!I62</f>
        <v>172</v>
      </c>
      <c r="E140" s="214">
        <f>(Percentage!E6-'Single Score'!D140)*Percentage!C6</f>
        <v>38</v>
      </c>
      <c r="F140" s="154">
        <v>188</v>
      </c>
      <c r="G140" s="155">
        <v>167</v>
      </c>
      <c r="H140" s="193">
        <v>220</v>
      </c>
      <c r="I140" s="215">
        <f>SUM(F140:H140)</f>
        <v>575</v>
      </c>
      <c r="J140" s="216">
        <f>E140*3</f>
        <v>114</v>
      </c>
      <c r="K140" s="217">
        <f>SUM(I140:J140)</f>
        <v>689</v>
      </c>
    </row>
    <row r="141" spans="1:26" ht="24" customHeight="1">
      <c r="C141" s="43"/>
      <c r="D141" s="43"/>
      <c r="E141" s="43"/>
      <c r="F141" s="112"/>
      <c r="G141" s="43"/>
      <c r="H141" s="43"/>
      <c r="I141" s="8"/>
      <c r="J141" s="117"/>
      <c r="K141" s="118"/>
    </row>
    <row r="142" spans="1:26" ht="48" customHeight="1">
      <c r="F142" s="112"/>
      <c r="J142" s="2"/>
    </row>
    <row r="143" spans="1:26" ht="30.75" customHeight="1">
      <c r="A143" s="9"/>
      <c r="B143" s="266" t="s">
        <v>466</v>
      </c>
      <c r="C143" s="126"/>
      <c r="D143" s="211" t="s">
        <v>180</v>
      </c>
      <c r="E143" s="211" t="s">
        <v>187</v>
      </c>
      <c r="F143" s="183" t="s">
        <v>346</v>
      </c>
      <c r="G143" s="212" t="s">
        <v>347</v>
      </c>
      <c r="H143" s="213" t="s">
        <v>348</v>
      </c>
      <c r="I143" s="180" t="s">
        <v>349</v>
      </c>
      <c r="J143" s="131" t="s">
        <v>350</v>
      </c>
      <c r="K143" s="181" t="s">
        <v>191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4.75" customHeight="1">
      <c r="B144" s="267"/>
      <c r="C144" s="61" t="str">
        <f>Roster!C63</f>
        <v>Binh Nguyen</v>
      </c>
      <c r="D144" s="214">
        <f>Roster!I63</f>
        <v>198</v>
      </c>
      <c r="E144" s="214">
        <f>(Percentage!E6-'Single Score'!D144)*Percentage!C6</f>
        <v>12</v>
      </c>
      <c r="F144" s="154">
        <v>183</v>
      </c>
      <c r="G144" s="155">
        <v>208</v>
      </c>
      <c r="H144" s="193">
        <v>168</v>
      </c>
      <c r="I144" s="215">
        <f>SUM(F144:H144)</f>
        <v>559</v>
      </c>
      <c r="J144" s="216">
        <f>E144*3</f>
        <v>36</v>
      </c>
      <c r="K144" s="217">
        <f>SUM(I144:J144)</f>
        <v>595</v>
      </c>
    </row>
    <row r="145" spans="1:26" ht="24" customHeight="1">
      <c r="C145" s="43"/>
      <c r="D145" s="43"/>
      <c r="E145" s="43"/>
      <c r="F145" s="112"/>
      <c r="G145" s="43"/>
      <c r="H145" s="43"/>
      <c r="I145" s="8"/>
      <c r="J145" s="117"/>
      <c r="K145" s="118"/>
    </row>
    <row r="146" spans="1:26" ht="48" customHeight="1">
      <c r="F146" s="112"/>
      <c r="J146" s="2"/>
    </row>
    <row r="147" spans="1:26" ht="30.75" customHeight="1">
      <c r="A147" s="9"/>
      <c r="B147" s="266" t="s">
        <v>467</v>
      </c>
      <c r="C147" s="126"/>
      <c r="D147" s="211" t="s">
        <v>180</v>
      </c>
      <c r="E147" s="211" t="s">
        <v>187</v>
      </c>
      <c r="F147" s="183" t="s">
        <v>346</v>
      </c>
      <c r="G147" s="212" t="s">
        <v>347</v>
      </c>
      <c r="H147" s="213" t="s">
        <v>348</v>
      </c>
      <c r="I147" s="180" t="s">
        <v>349</v>
      </c>
      <c r="J147" s="131" t="s">
        <v>350</v>
      </c>
      <c r="K147" s="181" t="s">
        <v>191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4.75" customHeight="1">
      <c r="B148" s="267"/>
      <c r="C148" s="61" t="str">
        <f>Roster!C67</f>
        <v>Tina Wimberley</v>
      </c>
      <c r="D148" s="214">
        <f>Roster!I67</f>
        <v>161</v>
      </c>
      <c r="E148" s="214">
        <f>(Percentage!E6-'Single Score'!D148)*Percentage!C6</f>
        <v>49</v>
      </c>
      <c r="F148" s="154">
        <v>156</v>
      </c>
      <c r="G148" s="155">
        <v>141</v>
      </c>
      <c r="H148" s="193">
        <v>177</v>
      </c>
      <c r="I148" s="215">
        <f>SUM(F148:H148)</f>
        <v>474</v>
      </c>
      <c r="J148" s="216">
        <f>E148*3</f>
        <v>147</v>
      </c>
      <c r="K148" s="217">
        <f>SUM(I148:J148)</f>
        <v>621</v>
      </c>
    </row>
    <row r="149" spans="1:26" ht="24" customHeight="1">
      <c r="C149" s="43"/>
      <c r="D149" s="43"/>
      <c r="E149" s="43"/>
      <c r="F149" s="112"/>
      <c r="G149" s="43"/>
      <c r="H149" s="43"/>
      <c r="I149" s="8"/>
      <c r="J149" s="117"/>
      <c r="K149" s="118"/>
    </row>
    <row r="150" spans="1:26" ht="48" customHeight="1">
      <c r="F150" s="112"/>
      <c r="J150" s="2"/>
    </row>
    <row r="151" spans="1:26" ht="30.75" customHeight="1">
      <c r="A151" s="9"/>
      <c r="B151" s="266" t="s">
        <v>468</v>
      </c>
      <c r="C151" s="126"/>
      <c r="D151" s="211" t="s">
        <v>180</v>
      </c>
      <c r="E151" s="211" t="s">
        <v>187</v>
      </c>
      <c r="F151" s="183" t="s">
        <v>346</v>
      </c>
      <c r="G151" s="212" t="s">
        <v>347</v>
      </c>
      <c r="H151" s="213" t="s">
        <v>348</v>
      </c>
      <c r="I151" s="180" t="s">
        <v>349</v>
      </c>
      <c r="J151" s="131" t="s">
        <v>350</v>
      </c>
      <c r="K151" s="181" t="s">
        <v>191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4.75" customHeight="1">
      <c r="B152" s="267"/>
      <c r="C152" s="61" t="str">
        <f>Roster!C68</f>
        <v>Jennifer Fannon</v>
      </c>
      <c r="D152" s="214">
        <f>Roster!I68</f>
        <v>149</v>
      </c>
      <c r="E152" s="214">
        <f>(Percentage!E6-'Single Score'!D152)*Percentage!C6</f>
        <v>61</v>
      </c>
      <c r="F152" s="154">
        <v>99</v>
      </c>
      <c r="G152" s="155">
        <v>124</v>
      </c>
      <c r="H152" s="193">
        <v>137</v>
      </c>
      <c r="I152" s="215">
        <f>SUM(F152:H152)</f>
        <v>360</v>
      </c>
      <c r="J152" s="216">
        <f>E152*3</f>
        <v>183</v>
      </c>
      <c r="K152" s="217">
        <f>SUM(I152:J152)</f>
        <v>543</v>
      </c>
    </row>
    <row r="153" spans="1:26" ht="24" customHeight="1">
      <c r="C153" s="43"/>
      <c r="D153" s="43"/>
      <c r="E153" s="43"/>
      <c r="F153" s="112"/>
      <c r="G153" s="43"/>
      <c r="H153" s="43"/>
      <c r="I153" s="8"/>
      <c r="J153" s="117"/>
      <c r="K153" s="118"/>
    </row>
    <row r="154" spans="1:26" ht="48" customHeight="1">
      <c r="F154" s="112"/>
      <c r="J154" s="2"/>
    </row>
    <row r="155" spans="1:26" ht="30.75" customHeight="1">
      <c r="A155" s="9"/>
      <c r="B155" s="266" t="s">
        <v>469</v>
      </c>
      <c r="C155" s="126"/>
      <c r="D155" s="211" t="s">
        <v>180</v>
      </c>
      <c r="E155" s="211" t="s">
        <v>187</v>
      </c>
      <c r="F155" s="183" t="s">
        <v>346</v>
      </c>
      <c r="G155" s="212" t="s">
        <v>347</v>
      </c>
      <c r="H155" s="213" t="s">
        <v>348</v>
      </c>
      <c r="I155" s="180" t="s">
        <v>349</v>
      </c>
      <c r="J155" s="131" t="s">
        <v>350</v>
      </c>
      <c r="K155" s="181" t="s">
        <v>191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4.75" customHeight="1">
      <c r="B156" s="267"/>
      <c r="C156" s="61" t="str">
        <f>Roster!C69</f>
        <v>Gregory Burk</v>
      </c>
      <c r="D156" s="214">
        <f>Roster!I69</f>
        <v>166</v>
      </c>
      <c r="E156" s="214">
        <f>(Percentage!E6-'Single Score'!D156)*Percentage!C6</f>
        <v>44</v>
      </c>
      <c r="F156" s="154">
        <v>180</v>
      </c>
      <c r="G156" s="155">
        <v>223</v>
      </c>
      <c r="H156" s="193">
        <v>220</v>
      </c>
      <c r="I156" s="215">
        <f>SUM(F156:H156)</f>
        <v>623</v>
      </c>
      <c r="J156" s="216">
        <f>E156*3</f>
        <v>132</v>
      </c>
      <c r="K156" s="217">
        <f>SUM(I156:J156)</f>
        <v>755</v>
      </c>
    </row>
    <row r="157" spans="1:26" ht="24" customHeight="1">
      <c r="C157" s="43"/>
      <c r="D157" s="43"/>
      <c r="E157" s="43"/>
      <c r="F157" s="112"/>
      <c r="G157" s="43"/>
      <c r="H157" s="43"/>
      <c r="I157" s="8"/>
      <c r="J157" s="117"/>
      <c r="K157" s="118"/>
    </row>
    <row r="158" spans="1:26" ht="48" customHeight="1">
      <c r="F158" s="112"/>
      <c r="J158" s="2"/>
    </row>
    <row r="159" spans="1:26" ht="30.75" customHeight="1">
      <c r="A159" s="9"/>
      <c r="B159" s="266" t="s">
        <v>472</v>
      </c>
      <c r="C159" s="126"/>
      <c r="D159" s="211" t="s">
        <v>180</v>
      </c>
      <c r="E159" s="211" t="s">
        <v>187</v>
      </c>
      <c r="F159" s="183" t="s">
        <v>346</v>
      </c>
      <c r="G159" s="212" t="s">
        <v>347</v>
      </c>
      <c r="H159" s="213" t="s">
        <v>348</v>
      </c>
      <c r="I159" s="180" t="s">
        <v>349</v>
      </c>
      <c r="J159" s="131" t="s">
        <v>350</v>
      </c>
      <c r="K159" s="181" t="s">
        <v>191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24.75" customHeight="1">
      <c r="B160" s="267"/>
      <c r="C160" s="61" t="str">
        <f>Roster!C70</f>
        <v>Larry Dalton</v>
      </c>
      <c r="D160" s="214">
        <f>Roster!I70</f>
        <v>189</v>
      </c>
      <c r="E160" s="214">
        <f>(Percentage!E6-'Single Score'!D160)*Percentage!C6</f>
        <v>21</v>
      </c>
      <c r="F160" s="154">
        <v>168</v>
      </c>
      <c r="G160" s="155">
        <v>128</v>
      </c>
      <c r="H160" s="193">
        <v>182</v>
      </c>
      <c r="I160" s="215">
        <f>SUM(F160:H160)</f>
        <v>478</v>
      </c>
      <c r="J160" s="216">
        <f>E160*3</f>
        <v>63</v>
      </c>
      <c r="K160" s="217">
        <f>SUM(I160:J160)</f>
        <v>541</v>
      </c>
    </row>
    <row r="161" spans="1:26" ht="24" customHeight="1">
      <c r="C161" s="43"/>
      <c r="D161" s="43"/>
      <c r="E161" s="43"/>
      <c r="F161" s="112"/>
      <c r="G161" s="43"/>
      <c r="H161" s="43"/>
      <c r="I161" s="8"/>
      <c r="J161" s="117"/>
      <c r="K161" s="118"/>
    </row>
    <row r="162" spans="1:26" ht="48" customHeight="1">
      <c r="F162" s="112"/>
      <c r="J162" s="2"/>
    </row>
    <row r="163" spans="1:26" ht="30.75" customHeight="1">
      <c r="A163" s="9"/>
      <c r="B163" s="266" t="s">
        <v>477</v>
      </c>
      <c r="C163" s="126"/>
      <c r="D163" s="211" t="s">
        <v>180</v>
      </c>
      <c r="E163" s="211" t="s">
        <v>187</v>
      </c>
      <c r="F163" s="183" t="s">
        <v>346</v>
      </c>
      <c r="G163" s="212" t="s">
        <v>347</v>
      </c>
      <c r="H163" s="213" t="s">
        <v>348</v>
      </c>
      <c r="I163" s="180" t="s">
        <v>349</v>
      </c>
      <c r="J163" s="131" t="s">
        <v>350</v>
      </c>
      <c r="K163" s="181" t="s">
        <v>191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24.75" customHeight="1">
      <c r="B164" s="267"/>
      <c r="C164" s="61" t="str">
        <f>Roster!C74</f>
        <v>Philip Mills</v>
      </c>
      <c r="D164" s="214">
        <f>Roster!I74</f>
        <v>192</v>
      </c>
      <c r="E164" s="214">
        <f>(Percentage!E6-'Single Score'!D164)*Percentage!C6</f>
        <v>18</v>
      </c>
      <c r="F164" s="154">
        <v>232</v>
      </c>
      <c r="G164" s="155">
        <v>208</v>
      </c>
      <c r="H164" s="193">
        <v>209</v>
      </c>
      <c r="I164" s="215">
        <f>SUM(F164:H164)</f>
        <v>649</v>
      </c>
      <c r="J164" s="216">
        <f>E164*3</f>
        <v>54</v>
      </c>
      <c r="K164" s="217">
        <f>SUM(I164:J164)</f>
        <v>703</v>
      </c>
    </row>
    <row r="165" spans="1:26" ht="24" customHeight="1">
      <c r="C165" s="43"/>
      <c r="D165" s="43"/>
      <c r="E165" s="43"/>
      <c r="F165" s="112"/>
      <c r="G165" s="43"/>
      <c r="H165" s="43"/>
      <c r="I165" s="8"/>
      <c r="J165" s="117"/>
      <c r="K165" s="118"/>
    </row>
    <row r="166" spans="1:26" ht="48" customHeight="1">
      <c r="F166" s="112"/>
      <c r="J166" s="2"/>
    </row>
    <row r="167" spans="1:26" ht="30.75" customHeight="1">
      <c r="A167" s="9"/>
      <c r="B167" s="266" t="s">
        <v>478</v>
      </c>
      <c r="C167" s="126"/>
      <c r="D167" s="211" t="s">
        <v>180</v>
      </c>
      <c r="E167" s="211" t="s">
        <v>187</v>
      </c>
      <c r="F167" s="183" t="s">
        <v>346</v>
      </c>
      <c r="G167" s="212" t="s">
        <v>347</v>
      </c>
      <c r="H167" s="213" t="s">
        <v>348</v>
      </c>
      <c r="I167" s="180" t="s">
        <v>349</v>
      </c>
      <c r="J167" s="131" t="s">
        <v>350</v>
      </c>
      <c r="K167" s="181" t="s">
        <v>191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24.75" customHeight="1">
      <c r="B168" s="267"/>
      <c r="C168" s="61" t="str">
        <f>Roster!C75</f>
        <v>Anthony Mowl</v>
      </c>
      <c r="D168" s="214">
        <f>Roster!I75</f>
        <v>156</v>
      </c>
      <c r="E168" s="214">
        <f>(Percentage!E6-'Single Score'!D168)*Percentage!C6</f>
        <v>54</v>
      </c>
      <c r="F168" s="154">
        <v>185</v>
      </c>
      <c r="G168" s="155">
        <v>211</v>
      </c>
      <c r="H168" s="193">
        <v>169</v>
      </c>
      <c r="I168" s="215">
        <f>SUM(F168:H168)</f>
        <v>565</v>
      </c>
      <c r="J168" s="216">
        <f>E168*3</f>
        <v>162</v>
      </c>
      <c r="K168" s="217">
        <f>SUM(I168:J168)</f>
        <v>727</v>
      </c>
    </row>
    <row r="169" spans="1:26" ht="24" customHeight="1">
      <c r="C169" s="43"/>
      <c r="D169" s="43"/>
      <c r="E169" s="43"/>
      <c r="F169" s="112"/>
      <c r="G169" s="43"/>
      <c r="H169" s="43"/>
      <c r="I169" s="8"/>
      <c r="J169" s="117"/>
      <c r="K169" s="118"/>
    </row>
    <row r="170" spans="1:26" ht="48" customHeight="1">
      <c r="F170" s="112"/>
      <c r="J170" s="2"/>
    </row>
    <row r="171" spans="1:26" ht="30.75" customHeight="1">
      <c r="A171" s="9"/>
      <c r="B171" s="266" t="s">
        <v>480</v>
      </c>
      <c r="C171" s="126"/>
      <c r="D171" s="211" t="s">
        <v>180</v>
      </c>
      <c r="E171" s="211" t="s">
        <v>187</v>
      </c>
      <c r="F171" s="183" t="s">
        <v>346</v>
      </c>
      <c r="G171" s="212" t="s">
        <v>347</v>
      </c>
      <c r="H171" s="213" t="s">
        <v>348</v>
      </c>
      <c r="I171" s="180" t="s">
        <v>349</v>
      </c>
      <c r="J171" s="131" t="s">
        <v>350</v>
      </c>
      <c r="K171" s="181" t="s">
        <v>191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24.75" customHeight="1">
      <c r="B172" s="267"/>
      <c r="C172" s="61" t="str">
        <f>Roster!C76</f>
        <v>Jerilyn Mayhak</v>
      </c>
      <c r="D172" s="214">
        <f>Roster!I76</f>
        <v>173</v>
      </c>
      <c r="E172" s="214">
        <f>(Percentage!E6-'Single Score'!D172)*Percentage!C6</f>
        <v>37</v>
      </c>
      <c r="F172" s="154">
        <v>177</v>
      </c>
      <c r="G172" s="155">
        <v>129</v>
      </c>
      <c r="H172" s="193">
        <v>199</v>
      </c>
      <c r="I172" s="215">
        <f>SUM(F172:H172)</f>
        <v>505</v>
      </c>
      <c r="J172" s="216">
        <f>E172*3</f>
        <v>111</v>
      </c>
      <c r="K172" s="217">
        <f>SUM(I172:J172)</f>
        <v>616</v>
      </c>
    </row>
    <row r="173" spans="1:26" ht="24" customHeight="1">
      <c r="C173" s="43"/>
      <c r="D173" s="43"/>
      <c r="E173" s="43"/>
      <c r="F173" s="112"/>
      <c r="G173" s="43"/>
      <c r="H173" s="43"/>
      <c r="I173" s="8"/>
      <c r="J173" s="117"/>
      <c r="K173" s="118"/>
    </row>
    <row r="174" spans="1:26" ht="48" customHeight="1">
      <c r="F174" s="112"/>
      <c r="J174" s="2"/>
    </row>
    <row r="175" spans="1:26" ht="30.75" customHeight="1">
      <c r="A175" s="9"/>
      <c r="B175" s="266" t="s">
        <v>483</v>
      </c>
      <c r="C175" s="126"/>
      <c r="D175" s="211" t="s">
        <v>180</v>
      </c>
      <c r="E175" s="211" t="s">
        <v>187</v>
      </c>
      <c r="F175" s="183" t="s">
        <v>346</v>
      </c>
      <c r="G175" s="212" t="s">
        <v>347</v>
      </c>
      <c r="H175" s="213" t="s">
        <v>348</v>
      </c>
      <c r="I175" s="180" t="s">
        <v>349</v>
      </c>
      <c r="J175" s="131" t="s">
        <v>350</v>
      </c>
      <c r="K175" s="181" t="s">
        <v>191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24.75" customHeight="1">
      <c r="B176" s="267"/>
      <c r="C176" s="61" t="str">
        <f>Roster!C77</f>
        <v>Andrew Donatich</v>
      </c>
      <c r="D176" s="214">
        <f>Roster!I77</f>
        <v>196</v>
      </c>
      <c r="E176" s="214">
        <f>(Percentage!E6-'Single Score'!D176)*Percentage!C6</f>
        <v>14</v>
      </c>
      <c r="F176" s="154">
        <v>119</v>
      </c>
      <c r="G176" s="155">
        <v>135</v>
      </c>
      <c r="H176" s="193">
        <v>159</v>
      </c>
      <c r="I176" s="215">
        <f>SUM(F176:H176)</f>
        <v>413</v>
      </c>
      <c r="J176" s="216">
        <f>E176*3</f>
        <v>42</v>
      </c>
      <c r="K176" s="217">
        <f>SUM(I176:J176)</f>
        <v>455</v>
      </c>
    </row>
    <row r="177" spans="1:26" ht="24" customHeight="1">
      <c r="C177" s="43"/>
      <c r="D177" s="43"/>
      <c r="E177" s="43"/>
      <c r="F177" s="112"/>
      <c r="G177" s="43"/>
      <c r="H177" s="43"/>
      <c r="I177" s="8"/>
      <c r="J177" s="117"/>
      <c r="K177" s="118"/>
    </row>
    <row r="178" spans="1:26" ht="48" customHeight="1">
      <c r="F178" s="112"/>
      <c r="J178" s="2"/>
    </row>
    <row r="179" spans="1:26" ht="30.75" customHeight="1">
      <c r="A179" s="9"/>
      <c r="B179" s="266" t="s">
        <v>485</v>
      </c>
      <c r="C179" s="126"/>
      <c r="D179" s="211" t="s">
        <v>180</v>
      </c>
      <c r="E179" s="211" t="s">
        <v>187</v>
      </c>
      <c r="F179" s="183" t="s">
        <v>346</v>
      </c>
      <c r="G179" s="212" t="s">
        <v>347</v>
      </c>
      <c r="H179" s="213" t="s">
        <v>348</v>
      </c>
      <c r="I179" s="180" t="s">
        <v>349</v>
      </c>
      <c r="J179" s="131" t="s">
        <v>350</v>
      </c>
      <c r="K179" s="181" t="s">
        <v>191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24.75" customHeight="1">
      <c r="B180" s="267"/>
      <c r="C180" s="61" t="str">
        <f>Roster!C81</f>
        <v>Linda Smith</v>
      </c>
      <c r="D180" s="214">
        <f>Roster!I81</f>
        <v>124</v>
      </c>
      <c r="E180" s="214">
        <f>(Percentage!E6-'Single Score'!D180)*Percentage!C6</f>
        <v>86</v>
      </c>
      <c r="F180" s="154">
        <v>92</v>
      </c>
      <c r="G180" s="155">
        <v>133</v>
      </c>
      <c r="H180" s="193">
        <v>152</v>
      </c>
      <c r="I180" s="215">
        <f>SUM(F180:H180)</f>
        <v>377</v>
      </c>
      <c r="J180" s="216">
        <f>E180*3</f>
        <v>258</v>
      </c>
      <c r="K180" s="217">
        <f>SUM(I180:J180)</f>
        <v>635</v>
      </c>
    </row>
    <row r="181" spans="1:26" ht="24" customHeight="1">
      <c r="C181" s="43"/>
      <c r="D181" s="43"/>
      <c r="E181" s="43"/>
      <c r="F181" s="112"/>
      <c r="G181" s="43"/>
      <c r="H181" s="43"/>
      <c r="I181" s="8"/>
      <c r="J181" s="117"/>
      <c r="K181" s="118"/>
    </row>
    <row r="182" spans="1:26" ht="48" customHeight="1">
      <c r="F182" s="112"/>
      <c r="J182" s="2"/>
    </row>
    <row r="183" spans="1:26" ht="30.75" customHeight="1">
      <c r="A183" s="9"/>
      <c r="B183" s="266" t="s">
        <v>487</v>
      </c>
      <c r="C183" s="126"/>
      <c r="D183" s="211" t="s">
        <v>180</v>
      </c>
      <c r="E183" s="211" t="s">
        <v>187</v>
      </c>
      <c r="F183" s="183" t="s">
        <v>346</v>
      </c>
      <c r="G183" s="212" t="s">
        <v>347</v>
      </c>
      <c r="H183" s="213" t="s">
        <v>348</v>
      </c>
      <c r="I183" s="180" t="s">
        <v>349</v>
      </c>
      <c r="J183" s="131" t="s">
        <v>350</v>
      </c>
      <c r="K183" s="181" t="s">
        <v>191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24.75" customHeight="1">
      <c r="B184" s="267"/>
      <c r="C184" s="61" t="str">
        <f>Roster!C82</f>
        <v>Charles McBee</v>
      </c>
      <c r="D184" s="214">
        <f>Roster!I82</f>
        <v>136</v>
      </c>
      <c r="E184" s="214">
        <f>(Percentage!E6-'Single Score'!D184)*Percentage!C6</f>
        <v>74</v>
      </c>
      <c r="F184" s="154">
        <v>142</v>
      </c>
      <c r="G184" s="155">
        <v>150</v>
      </c>
      <c r="H184" s="193">
        <v>191</v>
      </c>
      <c r="I184" s="215">
        <f>SUM(F184:H184)</f>
        <v>483</v>
      </c>
      <c r="J184" s="216">
        <f>E184*3</f>
        <v>222</v>
      </c>
      <c r="K184" s="227">
        <f>SUM(I184:J184)</f>
        <v>705</v>
      </c>
    </row>
    <row r="185" spans="1:26" ht="24" customHeight="1">
      <c r="C185" s="43"/>
      <c r="D185" s="43"/>
      <c r="E185" s="43"/>
      <c r="F185" s="112"/>
      <c r="G185" s="43"/>
      <c r="H185" s="43"/>
      <c r="I185" s="8"/>
      <c r="J185" s="117"/>
      <c r="K185" s="118"/>
    </row>
    <row r="186" spans="1:26" ht="48" customHeight="1">
      <c r="F186" s="112"/>
      <c r="J186" s="2"/>
    </row>
    <row r="187" spans="1:26" ht="30.75" customHeight="1">
      <c r="A187" s="9"/>
      <c r="B187" s="266" t="s">
        <v>490</v>
      </c>
      <c r="C187" s="126"/>
      <c r="D187" s="211" t="s">
        <v>180</v>
      </c>
      <c r="E187" s="211" t="s">
        <v>187</v>
      </c>
      <c r="F187" s="183" t="s">
        <v>346</v>
      </c>
      <c r="G187" s="212" t="s">
        <v>347</v>
      </c>
      <c r="H187" s="213" t="s">
        <v>348</v>
      </c>
      <c r="I187" s="180" t="s">
        <v>349</v>
      </c>
      <c r="J187" s="131" t="s">
        <v>350</v>
      </c>
      <c r="K187" s="181" t="s">
        <v>191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24.75" customHeight="1">
      <c r="B188" s="267"/>
      <c r="C188" s="61" t="str">
        <f>Roster!C83</f>
        <v>James Kelly</v>
      </c>
      <c r="D188" s="214">
        <f>Roster!I83</f>
        <v>161</v>
      </c>
      <c r="E188" s="214">
        <f>(Percentage!E6-'Single Score'!D188)*Percentage!C6</f>
        <v>49</v>
      </c>
      <c r="F188" s="154">
        <v>163</v>
      </c>
      <c r="G188" s="155">
        <v>140</v>
      </c>
      <c r="H188" s="193">
        <v>158</v>
      </c>
      <c r="I188" s="215">
        <f>SUM(F188:H188)</f>
        <v>461</v>
      </c>
      <c r="J188" s="216">
        <f>E188*3</f>
        <v>147</v>
      </c>
      <c r="K188" s="227">
        <f>SUM(I188:J188)</f>
        <v>608</v>
      </c>
    </row>
    <row r="189" spans="1:26" ht="24" customHeight="1">
      <c r="C189" s="43"/>
      <c r="D189" s="43"/>
      <c r="E189" s="43"/>
      <c r="F189" s="112"/>
      <c r="G189" s="43"/>
      <c r="H189" s="43"/>
      <c r="I189" s="8"/>
      <c r="J189" s="117"/>
      <c r="K189" s="118"/>
    </row>
    <row r="190" spans="1:26" ht="48" customHeight="1">
      <c r="F190" s="112"/>
      <c r="J190" s="2"/>
    </row>
    <row r="191" spans="1:26" ht="30.75" customHeight="1">
      <c r="A191" s="9"/>
      <c r="B191" s="266" t="s">
        <v>493</v>
      </c>
      <c r="C191" s="126"/>
      <c r="D191" s="211" t="s">
        <v>180</v>
      </c>
      <c r="E191" s="211" t="s">
        <v>187</v>
      </c>
      <c r="F191" s="183" t="s">
        <v>346</v>
      </c>
      <c r="G191" s="212" t="s">
        <v>347</v>
      </c>
      <c r="H191" s="213" t="s">
        <v>348</v>
      </c>
      <c r="I191" s="180" t="s">
        <v>349</v>
      </c>
      <c r="J191" s="131" t="s">
        <v>350</v>
      </c>
      <c r="K191" s="181" t="s">
        <v>191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24.75" customHeight="1">
      <c r="B192" s="267"/>
      <c r="C192" s="61" t="str">
        <f>Roster!C84</f>
        <v>Jerilyn Keller</v>
      </c>
      <c r="D192" s="214">
        <f>Roster!I84</f>
        <v>170</v>
      </c>
      <c r="E192" s="214">
        <f>(Percentage!E6-'Single Score'!D192)*Percentage!C6</f>
        <v>40</v>
      </c>
      <c r="F192" s="154">
        <v>179</v>
      </c>
      <c r="G192" s="155">
        <v>180</v>
      </c>
      <c r="H192" s="193">
        <v>155</v>
      </c>
      <c r="I192" s="215">
        <f>SUM(F192:H192)</f>
        <v>514</v>
      </c>
      <c r="J192" s="216">
        <f>E192*3</f>
        <v>120</v>
      </c>
      <c r="K192" s="217">
        <f>SUM(I192:J192)</f>
        <v>634</v>
      </c>
    </row>
    <row r="193" spans="1:26" ht="24" customHeight="1">
      <c r="C193" s="43"/>
      <c r="D193" s="43"/>
      <c r="E193" s="43"/>
      <c r="F193" s="112"/>
      <c r="G193" s="43"/>
      <c r="H193" s="43"/>
      <c r="I193" s="8"/>
      <c r="J193" s="117"/>
      <c r="K193" s="118"/>
    </row>
    <row r="194" spans="1:26" ht="48" customHeight="1">
      <c r="F194" s="112"/>
      <c r="J194" s="2"/>
    </row>
    <row r="195" spans="1:26" ht="30.75" customHeight="1">
      <c r="A195" s="9"/>
      <c r="B195" s="266" t="s">
        <v>495</v>
      </c>
      <c r="C195" s="126"/>
      <c r="D195" s="211" t="s">
        <v>180</v>
      </c>
      <c r="E195" s="211" t="s">
        <v>187</v>
      </c>
      <c r="F195" s="183" t="s">
        <v>346</v>
      </c>
      <c r="G195" s="212" t="s">
        <v>347</v>
      </c>
      <c r="H195" s="213" t="s">
        <v>348</v>
      </c>
      <c r="I195" s="180" t="s">
        <v>349</v>
      </c>
      <c r="J195" s="131" t="s">
        <v>350</v>
      </c>
      <c r="K195" s="181" t="s">
        <v>191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24.75" customHeight="1">
      <c r="B196" s="267"/>
      <c r="C196" s="61" t="str">
        <f>Roster!C88</f>
        <v>Alma Gomez</v>
      </c>
      <c r="D196" s="214">
        <f>Roster!I88</f>
        <v>105</v>
      </c>
      <c r="E196" s="214">
        <f>(Percentage!E6-'Single Score'!D196)*Percentage!C6</f>
        <v>105</v>
      </c>
      <c r="F196" s="154">
        <v>81</v>
      </c>
      <c r="G196" s="155">
        <v>101</v>
      </c>
      <c r="H196" s="193">
        <v>130</v>
      </c>
      <c r="I196" s="215">
        <f>SUM(F196:H196)</f>
        <v>312</v>
      </c>
      <c r="J196" s="216">
        <f>E196*3</f>
        <v>315</v>
      </c>
      <c r="K196" s="217">
        <f>SUM(I196:J196)</f>
        <v>627</v>
      </c>
    </row>
    <row r="197" spans="1:26" ht="24" customHeight="1">
      <c r="C197" s="43"/>
      <c r="D197" s="43"/>
      <c r="E197" s="43"/>
      <c r="F197" s="112"/>
      <c r="G197" s="43"/>
      <c r="H197" s="43"/>
      <c r="I197" s="8"/>
      <c r="J197" s="117"/>
      <c r="K197" s="118"/>
    </row>
    <row r="198" spans="1:26" ht="48" customHeight="1">
      <c r="F198" s="112"/>
      <c r="J198" s="2"/>
    </row>
    <row r="199" spans="1:26" ht="30.75" customHeight="1">
      <c r="A199" s="9"/>
      <c r="B199" s="266" t="s">
        <v>498</v>
      </c>
      <c r="C199" s="126"/>
      <c r="D199" s="211" t="s">
        <v>180</v>
      </c>
      <c r="E199" s="211" t="s">
        <v>187</v>
      </c>
      <c r="F199" s="183" t="s">
        <v>346</v>
      </c>
      <c r="G199" s="212" t="s">
        <v>347</v>
      </c>
      <c r="H199" s="213" t="s">
        <v>348</v>
      </c>
      <c r="I199" s="180" t="s">
        <v>349</v>
      </c>
      <c r="J199" s="131" t="s">
        <v>350</v>
      </c>
      <c r="K199" s="181" t="s">
        <v>191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24.75" customHeight="1">
      <c r="B200" s="267"/>
      <c r="C200" s="61" t="str">
        <f>Roster!C89</f>
        <v>Cody Burks</v>
      </c>
      <c r="D200" s="214">
        <f>Roster!I89</f>
        <v>129</v>
      </c>
      <c r="E200" s="214">
        <f>(Percentage!E6-'Single Score'!D200)*Percentage!C6</f>
        <v>81</v>
      </c>
      <c r="F200" s="154">
        <v>122</v>
      </c>
      <c r="G200" s="155">
        <v>191</v>
      </c>
      <c r="H200" s="193">
        <v>138</v>
      </c>
      <c r="I200" s="215">
        <f>SUM(F200:H200)</f>
        <v>451</v>
      </c>
      <c r="J200" s="216">
        <f>E200*3</f>
        <v>243</v>
      </c>
      <c r="K200" s="217">
        <f>SUM(I200:J200)</f>
        <v>694</v>
      </c>
    </row>
    <row r="201" spans="1:26" ht="24" customHeight="1">
      <c r="C201" s="43"/>
      <c r="D201" s="43"/>
      <c r="E201" s="43"/>
      <c r="F201" s="112"/>
      <c r="G201" s="43"/>
      <c r="H201" s="43"/>
      <c r="I201" s="8"/>
      <c r="J201" s="117"/>
      <c r="K201" s="118"/>
    </row>
    <row r="202" spans="1:26" ht="48" customHeight="1">
      <c r="F202" s="112"/>
      <c r="J202" s="2"/>
    </row>
    <row r="203" spans="1:26" ht="30.75" customHeight="1">
      <c r="A203" s="9"/>
      <c r="B203" s="266" t="s">
        <v>501</v>
      </c>
      <c r="C203" s="126"/>
      <c r="D203" s="211" t="s">
        <v>180</v>
      </c>
      <c r="E203" s="211" t="s">
        <v>187</v>
      </c>
      <c r="F203" s="183" t="s">
        <v>346</v>
      </c>
      <c r="G203" s="212" t="s">
        <v>347</v>
      </c>
      <c r="H203" s="213" t="s">
        <v>348</v>
      </c>
      <c r="I203" s="180" t="s">
        <v>349</v>
      </c>
      <c r="J203" s="131" t="s">
        <v>350</v>
      </c>
      <c r="K203" s="181" t="s">
        <v>191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24.75" customHeight="1">
      <c r="B204" s="267"/>
      <c r="C204" s="61" t="str">
        <f>Roster!C90</f>
        <v>Mindy Treviso</v>
      </c>
      <c r="D204" s="214">
        <f>Roster!I90</f>
        <v>98</v>
      </c>
      <c r="E204" s="214">
        <f>(Percentage!E6-'Single Score'!D204)*Percentage!C6</f>
        <v>112</v>
      </c>
      <c r="F204" s="154">
        <v>92</v>
      </c>
      <c r="G204" s="155">
        <v>99</v>
      </c>
      <c r="H204" s="193">
        <v>135</v>
      </c>
      <c r="I204" s="215">
        <f>SUM(F204:H204)</f>
        <v>326</v>
      </c>
      <c r="J204" s="216">
        <f>E204*3</f>
        <v>336</v>
      </c>
      <c r="K204" s="217">
        <f>SUM(I204:J204)</f>
        <v>662</v>
      </c>
    </row>
    <row r="205" spans="1:26" ht="24" customHeight="1">
      <c r="C205" s="43"/>
      <c r="D205" s="43"/>
      <c r="E205" s="43"/>
      <c r="F205" s="112"/>
      <c r="G205" s="43"/>
      <c r="H205" s="43"/>
      <c r="I205" s="8"/>
      <c r="J205" s="117"/>
      <c r="K205" s="118"/>
    </row>
    <row r="206" spans="1:26" ht="48" customHeight="1">
      <c r="F206" s="112"/>
      <c r="J206" s="2"/>
    </row>
    <row r="207" spans="1:26" ht="30.75" customHeight="1">
      <c r="A207" s="9"/>
      <c r="B207" s="266" t="s">
        <v>504</v>
      </c>
      <c r="C207" s="126"/>
      <c r="D207" s="211" t="s">
        <v>180</v>
      </c>
      <c r="E207" s="211" t="s">
        <v>187</v>
      </c>
      <c r="F207" s="183" t="s">
        <v>346</v>
      </c>
      <c r="G207" s="212" t="s">
        <v>347</v>
      </c>
      <c r="H207" s="213" t="s">
        <v>348</v>
      </c>
      <c r="I207" s="180" t="s">
        <v>349</v>
      </c>
      <c r="J207" s="131" t="s">
        <v>350</v>
      </c>
      <c r="K207" s="181" t="s">
        <v>191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24.75" customHeight="1">
      <c r="B208" s="267"/>
      <c r="C208" s="61" t="str">
        <f>Roster!C91</f>
        <v>Joseph Brown</v>
      </c>
      <c r="D208" s="214">
        <f>Roster!I91</f>
        <v>191</v>
      </c>
      <c r="E208" s="214">
        <f>(Percentage!E6-'Single Score'!D208)*Percentage!C6</f>
        <v>19</v>
      </c>
      <c r="F208" s="154">
        <v>179</v>
      </c>
      <c r="G208" s="155">
        <v>193</v>
      </c>
      <c r="H208" s="193">
        <v>222</v>
      </c>
      <c r="I208" s="215">
        <f>SUM(F208:H208)</f>
        <v>594</v>
      </c>
      <c r="J208" s="216">
        <f>E208*3</f>
        <v>57</v>
      </c>
      <c r="K208" s="217">
        <f>SUM(I208:J208)</f>
        <v>651</v>
      </c>
    </row>
    <row r="209" spans="1:26" ht="24" customHeight="1">
      <c r="C209" s="43"/>
      <c r="D209" s="43"/>
      <c r="E209" s="43"/>
      <c r="F209" s="112"/>
      <c r="G209" s="43"/>
      <c r="H209" s="43"/>
      <c r="I209" s="8"/>
      <c r="J209" s="117"/>
      <c r="K209" s="118"/>
    </row>
    <row r="210" spans="1:26" ht="48" customHeight="1">
      <c r="F210" s="112"/>
      <c r="J210" s="2"/>
    </row>
    <row r="211" spans="1:26" ht="30.75" customHeight="1">
      <c r="A211" s="9"/>
      <c r="B211" s="266" t="s">
        <v>507</v>
      </c>
      <c r="C211" s="126"/>
      <c r="D211" s="211" t="s">
        <v>180</v>
      </c>
      <c r="E211" s="211" t="s">
        <v>187</v>
      </c>
      <c r="F211" s="183" t="s">
        <v>346</v>
      </c>
      <c r="G211" s="212" t="s">
        <v>347</v>
      </c>
      <c r="H211" s="213" t="s">
        <v>348</v>
      </c>
      <c r="I211" s="180" t="s">
        <v>349</v>
      </c>
      <c r="J211" s="131" t="s">
        <v>350</v>
      </c>
      <c r="K211" s="181" t="s">
        <v>191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24.75" customHeight="1">
      <c r="B212" s="267"/>
      <c r="C212" s="61" t="str">
        <f>Roster!C95</f>
        <v>Darryl Conner</v>
      </c>
      <c r="D212" s="214">
        <f>Roster!I95</f>
        <v>205</v>
      </c>
      <c r="E212" s="214">
        <f>(Percentage!E6-'Single Score'!D212)*Percentage!C6</f>
        <v>5</v>
      </c>
      <c r="F212" s="154">
        <v>178</v>
      </c>
      <c r="G212" s="155">
        <v>188</v>
      </c>
      <c r="H212" s="193">
        <v>160</v>
      </c>
      <c r="I212" s="215">
        <f>SUM(F212:H212)</f>
        <v>526</v>
      </c>
      <c r="J212" s="216">
        <f>E212*3</f>
        <v>15</v>
      </c>
      <c r="K212" s="217">
        <f>SUM(I212:J212)</f>
        <v>541</v>
      </c>
    </row>
    <row r="213" spans="1:26" ht="24" customHeight="1">
      <c r="C213" s="43"/>
      <c r="D213" s="43"/>
      <c r="E213" s="43"/>
      <c r="F213" s="112"/>
      <c r="G213" s="43"/>
      <c r="H213" s="43"/>
      <c r="I213" s="8"/>
      <c r="J213" s="117"/>
      <c r="K213" s="118"/>
    </row>
    <row r="214" spans="1:26" ht="48" customHeight="1">
      <c r="F214" s="112"/>
      <c r="J214" s="2"/>
    </row>
    <row r="215" spans="1:26" ht="30.75" customHeight="1">
      <c r="A215" s="9"/>
      <c r="B215" s="266" t="s">
        <v>509</v>
      </c>
      <c r="C215" s="126"/>
      <c r="D215" s="211" t="s">
        <v>180</v>
      </c>
      <c r="E215" s="211" t="s">
        <v>187</v>
      </c>
      <c r="F215" s="183" t="s">
        <v>346</v>
      </c>
      <c r="G215" s="212" t="s">
        <v>347</v>
      </c>
      <c r="H215" s="213" t="s">
        <v>348</v>
      </c>
      <c r="I215" s="180" t="s">
        <v>349</v>
      </c>
      <c r="J215" s="131" t="s">
        <v>350</v>
      </c>
      <c r="K215" s="181" t="s">
        <v>191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24.75" customHeight="1">
      <c r="B216" s="267"/>
      <c r="C216" s="61" t="str">
        <f>Roster!C96</f>
        <v>Soila Reyna</v>
      </c>
      <c r="D216" s="214">
        <f>Roster!I96</f>
        <v>118</v>
      </c>
      <c r="E216" s="214">
        <f>(Percentage!E6-'Single Score'!D216)*Percentage!C6</f>
        <v>92</v>
      </c>
      <c r="F216" s="154">
        <v>143</v>
      </c>
      <c r="G216" s="155">
        <v>109</v>
      </c>
      <c r="H216" s="193">
        <v>132</v>
      </c>
      <c r="I216" s="215">
        <f>SUM(F216:H216)</f>
        <v>384</v>
      </c>
      <c r="J216" s="216">
        <f>E216*3</f>
        <v>276</v>
      </c>
      <c r="K216" s="217">
        <f>SUM(I216:J216)</f>
        <v>660</v>
      </c>
    </row>
    <row r="217" spans="1:26" ht="24" customHeight="1">
      <c r="C217" s="43"/>
      <c r="D217" s="43"/>
      <c r="E217" s="43"/>
      <c r="F217" s="112"/>
      <c r="G217" s="43"/>
      <c r="H217" s="43"/>
      <c r="I217" s="8"/>
      <c r="J217" s="117"/>
      <c r="K217" s="118"/>
    </row>
    <row r="218" spans="1:26" ht="48" customHeight="1">
      <c r="F218" s="112"/>
      <c r="J218" s="2"/>
    </row>
    <row r="219" spans="1:26" ht="30.75" customHeight="1">
      <c r="A219" s="9"/>
      <c r="B219" s="266" t="s">
        <v>513</v>
      </c>
      <c r="C219" s="126"/>
      <c r="D219" s="211" t="s">
        <v>180</v>
      </c>
      <c r="E219" s="211" t="s">
        <v>187</v>
      </c>
      <c r="F219" s="183" t="s">
        <v>346</v>
      </c>
      <c r="G219" s="212" t="s">
        <v>347</v>
      </c>
      <c r="H219" s="213" t="s">
        <v>348</v>
      </c>
      <c r="I219" s="180" t="s">
        <v>349</v>
      </c>
      <c r="J219" s="131" t="s">
        <v>350</v>
      </c>
      <c r="K219" s="181" t="s">
        <v>191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24.75" customHeight="1">
      <c r="B220" s="267"/>
      <c r="C220" s="61" t="str">
        <f>Roster!C97</f>
        <v>Kelvin Crable</v>
      </c>
      <c r="D220" s="214">
        <f>Roster!I97</f>
        <v>173</v>
      </c>
      <c r="E220" s="214">
        <f>(Percentage!E6-'Single Score'!D220)*Percentage!C6</f>
        <v>37</v>
      </c>
      <c r="F220" s="154">
        <v>148</v>
      </c>
      <c r="G220" s="155">
        <v>181</v>
      </c>
      <c r="H220" s="193">
        <v>163</v>
      </c>
      <c r="I220" s="215">
        <f>SUM(F220:H220)</f>
        <v>492</v>
      </c>
      <c r="J220" s="216">
        <f>E220*3</f>
        <v>111</v>
      </c>
      <c r="K220" s="217">
        <f>SUM(I220:J220)</f>
        <v>603</v>
      </c>
    </row>
    <row r="221" spans="1:26" ht="24" customHeight="1">
      <c r="C221" s="43"/>
      <c r="D221" s="43"/>
      <c r="E221" s="43"/>
      <c r="F221" s="112"/>
      <c r="G221" s="43"/>
      <c r="H221" s="43"/>
      <c r="I221" s="8"/>
      <c r="J221" s="117"/>
      <c r="K221" s="118"/>
    </row>
    <row r="222" spans="1:26" ht="48" customHeight="1">
      <c r="F222" s="112"/>
      <c r="J222" s="2"/>
    </row>
    <row r="223" spans="1:26" ht="30.75" customHeight="1">
      <c r="A223" s="9"/>
      <c r="B223" s="266" t="s">
        <v>515</v>
      </c>
      <c r="C223" s="126"/>
      <c r="D223" s="211" t="s">
        <v>180</v>
      </c>
      <c r="E223" s="211" t="s">
        <v>187</v>
      </c>
      <c r="F223" s="183" t="s">
        <v>346</v>
      </c>
      <c r="G223" s="212" t="s">
        <v>347</v>
      </c>
      <c r="H223" s="213" t="s">
        <v>348</v>
      </c>
      <c r="I223" s="180" t="s">
        <v>349</v>
      </c>
      <c r="J223" s="131" t="s">
        <v>350</v>
      </c>
      <c r="K223" s="181" t="s">
        <v>191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24.75" customHeight="1">
      <c r="B224" s="267"/>
      <c r="C224" s="61" t="str">
        <f>Roster!C98</f>
        <v>Dustin Sargent</v>
      </c>
      <c r="D224" s="214">
        <f>Roster!I98</f>
        <v>174</v>
      </c>
      <c r="E224" s="214">
        <f>(Percentage!E6-'Single Score'!D224)*Percentage!C6</f>
        <v>36</v>
      </c>
      <c r="F224" s="154">
        <v>157</v>
      </c>
      <c r="G224" s="155">
        <v>212</v>
      </c>
      <c r="H224" s="193">
        <v>168</v>
      </c>
      <c r="I224" s="215">
        <f>SUM(F224:H224)</f>
        <v>537</v>
      </c>
      <c r="J224" s="216">
        <f>E224*3</f>
        <v>108</v>
      </c>
      <c r="K224" s="217">
        <f>SUM(I224:J224)</f>
        <v>645</v>
      </c>
    </row>
    <row r="225" spans="1:26" ht="24" customHeight="1">
      <c r="C225" s="43"/>
      <c r="D225" s="43"/>
      <c r="E225" s="43"/>
      <c r="F225" s="112"/>
      <c r="G225" s="43"/>
      <c r="H225" s="43"/>
      <c r="I225" s="8"/>
      <c r="J225" s="117"/>
      <c r="K225" s="118"/>
    </row>
    <row r="226" spans="1:26" ht="48" customHeight="1">
      <c r="F226" s="112"/>
      <c r="J226" s="2"/>
    </row>
    <row r="227" spans="1:26" ht="30.75" customHeight="1">
      <c r="A227" s="9"/>
      <c r="B227" s="266" t="s">
        <v>518</v>
      </c>
      <c r="C227" s="126"/>
      <c r="D227" s="211" t="s">
        <v>180</v>
      </c>
      <c r="E227" s="211" t="s">
        <v>187</v>
      </c>
      <c r="F227" s="183" t="s">
        <v>346</v>
      </c>
      <c r="G227" s="212" t="s">
        <v>347</v>
      </c>
      <c r="H227" s="213" t="s">
        <v>348</v>
      </c>
      <c r="I227" s="180" t="s">
        <v>349</v>
      </c>
      <c r="J227" s="131" t="s">
        <v>350</v>
      </c>
      <c r="K227" s="181" t="s">
        <v>191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24.75" customHeight="1">
      <c r="B228" s="267"/>
      <c r="C228" s="61" t="str">
        <f>Roster!C102</f>
        <v>Ted Thomas</v>
      </c>
      <c r="D228" s="214">
        <f>Roster!I102</f>
        <v>151</v>
      </c>
      <c r="E228" s="214">
        <f>(Percentage!E6-'Single Score'!D228)*Percentage!C6</f>
        <v>59</v>
      </c>
      <c r="F228" s="154">
        <v>176</v>
      </c>
      <c r="G228" s="155">
        <v>154</v>
      </c>
      <c r="H228" s="193">
        <v>143</v>
      </c>
      <c r="I228" s="215">
        <f>SUM(F228:H228)</f>
        <v>473</v>
      </c>
      <c r="J228" s="216">
        <f>E228*3</f>
        <v>177</v>
      </c>
      <c r="K228" s="217">
        <f>SUM(I228:J228)</f>
        <v>650</v>
      </c>
    </row>
    <row r="229" spans="1:26" ht="24" customHeight="1">
      <c r="C229" s="43"/>
      <c r="D229" s="43"/>
      <c r="E229" s="43"/>
      <c r="F229" s="112"/>
      <c r="G229" s="43"/>
      <c r="H229" s="43"/>
      <c r="I229" s="8"/>
      <c r="J229" s="117"/>
      <c r="K229" s="118"/>
    </row>
    <row r="230" spans="1:26" ht="48" customHeight="1">
      <c r="F230" s="112"/>
      <c r="J230" s="2"/>
    </row>
    <row r="231" spans="1:26" ht="30.75" customHeight="1">
      <c r="A231" s="9"/>
      <c r="B231" s="266" t="s">
        <v>522</v>
      </c>
      <c r="C231" s="126"/>
      <c r="D231" s="211" t="s">
        <v>180</v>
      </c>
      <c r="E231" s="211" t="s">
        <v>187</v>
      </c>
      <c r="F231" s="183" t="s">
        <v>346</v>
      </c>
      <c r="G231" s="212" t="s">
        <v>347</v>
      </c>
      <c r="H231" s="213" t="s">
        <v>348</v>
      </c>
      <c r="I231" s="180" t="s">
        <v>349</v>
      </c>
      <c r="J231" s="131" t="s">
        <v>350</v>
      </c>
      <c r="K231" s="181" t="s">
        <v>191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24.75" customHeight="1">
      <c r="B232" s="267"/>
      <c r="C232" s="61" t="str">
        <f>Roster!C103</f>
        <v>Karyl Hummel</v>
      </c>
      <c r="D232" s="214">
        <f>Roster!I103</f>
        <v>116</v>
      </c>
      <c r="E232" s="214">
        <f>(Percentage!E6-'Single Score'!D232)*Percentage!C6</f>
        <v>94</v>
      </c>
      <c r="F232" s="154">
        <v>115</v>
      </c>
      <c r="G232" s="155">
        <v>158</v>
      </c>
      <c r="H232" s="193">
        <v>110</v>
      </c>
      <c r="I232" s="215">
        <f>SUM(F232:H232)</f>
        <v>383</v>
      </c>
      <c r="J232" s="216">
        <f>E232*3</f>
        <v>282</v>
      </c>
      <c r="K232" s="217">
        <f>SUM(I232:J232)</f>
        <v>665</v>
      </c>
    </row>
    <row r="233" spans="1:26" ht="24" customHeight="1">
      <c r="C233" s="43"/>
      <c r="D233" s="43"/>
      <c r="E233" s="43"/>
      <c r="F233" s="112"/>
      <c r="G233" s="43"/>
      <c r="H233" s="43"/>
      <c r="I233" s="8"/>
      <c r="J233" s="117"/>
      <c r="K233" s="118"/>
    </row>
    <row r="234" spans="1:26" ht="48" customHeight="1">
      <c r="F234" s="112"/>
      <c r="J234" s="2"/>
    </row>
    <row r="235" spans="1:26" ht="30.75" customHeight="1">
      <c r="A235" s="9"/>
      <c r="B235" s="266" t="s">
        <v>524</v>
      </c>
      <c r="C235" s="126"/>
      <c r="D235" s="211" t="s">
        <v>180</v>
      </c>
      <c r="E235" s="211" t="s">
        <v>187</v>
      </c>
      <c r="F235" s="183" t="s">
        <v>346</v>
      </c>
      <c r="G235" s="212" t="s">
        <v>347</v>
      </c>
      <c r="H235" s="213" t="s">
        <v>348</v>
      </c>
      <c r="I235" s="180" t="s">
        <v>349</v>
      </c>
      <c r="J235" s="131" t="s">
        <v>350</v>
      </c>
      <c r="K235" s="181" t="s">
        <v>191</v>
      </c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24.75" customHeight="1">
      <c r="B236" s="267"/>
      <c r="C236" s="61" t="str">
        <f>Roster!C104</f>
        <v>Michael Hummel</v>
      </c>
      <c r="D236" s="214">
        <f>Roster!I104</f>
        <v>152</v>
      </c>
      <c r="E236" s="214">
        <f>(Percentage!E6-'Single Score'!D236)*Percentage!C6</f>
        <v>58</v>
      </c>
      <c r="F236" s="154">
        <v>138</v>
      </c>
      <c r="G236" s="155">
        <v>155</v>
      </c>
      <c r="H236" s="193">
        <v>191</v>
      </c>
      <c r="I236" s="215">
        <f>SUM(F236:H236)</f>
        <v>484</v>
      </c>
      <c r="J236" s="216">
        <f>E236*3</f>
        <v>174</v>
      </c>
      <c r="K236" s="217">
        <f>SUM(I236:J236)</f>
        <v>658</v>
      </c>
    </row>
    <row r="237" spans="1:26" ht="24" customHeight="1">
      <c r="C237" s="43"/>
      <c r="D237" s="43"/>
      <c r="E237" s="43"/>
      <c r="F237" s="112"/>
      <c r="G237" s="43"/>
      <c r="H237" s="43"/>
      <c r="I237" s="8"/>
      <c r="J237" s="117"/>
      <c r="K237" s="118"/>
    </row>
    <row r="238" spans="1:26" ht="48" customHeight="1">
      <c r="F238" s="112"/>
      <c r="J238" s="2"/>
    </row>
    <row r="239" spans="1:26" ht="30.75" customHeight="1">
      <c r="A239" s="9"/>
      <c r="B239" s="266" t="s">
        <v>526</v>
      </c>
      <c r="C239" s="126"/>
      <c r="D239" s="211" t="s">
        <v>180</v>
      </c>
      <c r="E239" s="211" t="s">
        <v>187</v>
      </c>
      <c r="F239" s="183" t="s">
        <v>346</v>
      </c>
      <c r="G239" s="212" t="s">
        <v>347</v>
      </c>
      <c r="H239" s="213" t="s">
        <v>348</v>
      </c>
      <c r="I239" s="180" t="s">
        <v>349</v>
      </c>
      <c r="J239" s="131" t="s">
        <v>350</v>
      </c>
      <c r="K239" s="181" t="s">
        <v>191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24.75" customHeight="1">
      <c r="B240" s="267"/>
      <c r="C240" s="61" t="str">
        <f>Roster!C105</f>
        <v>Dennis Kuehne</v>
      </c>
      <c r="D240" s="214">
        <f>Roster!I105</f>
        <v>210</v>
      </c>
      <c r="E240" s="214">
        <f>(Percentage!E6-'Single Score'!D240)*Percentage!C6</f>
        <v>0</v>
      </c>
      <c r="F240" s="154">
        <v>255</v>
      </c>
      <c r="G240" s="155">
        <v>133</v>
      </c>
      <c r="H240" s="193">
        <v>124</v>
      </c>
      <c r="I240" s="215">
        <f>SUM(F240:H240)</f>
        <v>512</v>
      </c>
      <c r="J240" s="216">
        <f>E240*3</f>
        <v>0</v>
      </c>
      <c r="K240" s="217">
        <f>SUM(I240:J240)</f>
        <v>512</v>
      </c>
    </row>
    <row r="241" spans="1:26" ht="24" customHeight="1">
      <c r="C241" s="43"/>
      <c r="D241" s="43"/>
      <c r="E241" s="43"/>
      <c r="F241" s="112"/>
      <c r="G241" s="43"/>
      <c r="H241" s="43"/>
      <c r="I241" s="8"/>
      <c r="J241" s="117"/>
      <c r="K241" s="118"/>
    </row>
    <row r="242" spans="1:26" ht="48" customHeight="1">
      <c r="F242" s="112"/>
      <c r="J242" s="2"/>
    </row>
    <row r="243" spans="1:26" ht="30.75" customHeight="1">
      <c r="A243" s="9"/>
      <c r="B243" s="266" t="s">
        <v>528</v>
      </c>
      <c r="C243" s="126"/>
      <c r="D243" s="211" t="s">
        <v>180</v>
      </c>
      <c r="E243" s="211" t="s">
        <v>187</v>
      </c>
      <c r="F243" s="183" t="s">
        <v>346</v>
      </c>
      <c r="G243" s="212" t="s">
        <v>347</v>
      </c>
      <c r="H243" s="213" t="s">
        <v>348</v>
      </c>
      <c r="I243" s="180" t="s">
        <v>349</v>
      </c>
      <c r="J243" s="131" t="s">
        <v>350</v>
      </c>
      <c r="K243" s="181" t="s">
        <v>191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24.75" customHeight="1">
      <c r="B244" s="267"/>
      <c r="C244" s="61" t="str">
        <f>Roster!C109</f>
        <v>Mary Ryba</v>
      </c>
      <c r="D244" s="214">
        <f>Roster!I109</f>
        <v>105</v>
      </c>
      <c r="E244" s="214">
        <f>(Percentage!E6-'Single Score'!D244)*Percentage!C6</f>
        <v>105</v>
      </c>
      <c r="F244" s="154">
        <v>63</v>
      </c>
      <c r="G244" s="155">
        <v>89</v>
      </c>
      <c r="H244" s="193">
        <v>100</v>
      </c>
      <c r="I244" s="215">
        <f>SUM(F244:H244)</f>
        <v>252</v>
      </c>
      <c r="J244" s="216">
        <f>E244*3</f>
        <v>315</v>
      </c>
      <c r="K244" s="217">
        <f>SUM(I244:J244)</f>
        <v>567</v>
      </c>
    </row>
    <row r="245" spans="1:26" ht="24" customHeight="1">
      <c r="C245" s="43"/>
      <c r="D245" s="43"/>
      <c r="E245" s="43"/>
      <c r="F245" s="112"/>
      <c r="G245" s="43"/>
      <c r="H245" s="43"/>
      <c r="I245" s="8"/>
      <c r="J245" s="117"/>
      <c r="K245" s="118"/>
    </row>
    <row r="246" spans="1:26" ht="48" customHeight="1">
      <c r="F246" s="112"/>
      <c r="J246" s="2"/>
    </row>
    <row r="247" spans="1:26" ht="30.75" customHeight="1">
      <c r="A247" s="9"/>
      <c r="B247" s="266" t="s">
        <v>532</v>
      </c>
      <c r="C247" s="126"/>
      <c r="D247" s="211" t="s">
        <v>180</v>
      </c>
      <c r="E247" s="211" t="s">
        <v>187</v>
      </c>
      <c r="F247" s="183" t="s">
        <v>346</v>
      </c>
      <c r="G247" s="212" t="s">
        <v>347</v>
      </c>
      <c r="H247" s="213" t="s">
        <v>348</v>
      </c>
      <c r="I247" s="180" t="s">
        <v>349</v>
      </c>
      <c r="J247" s="131" t="s">
        <v>350</v>
      </c>
      <c r="K247" s="181" t="s">
        <v>191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24.75" customHeight="1">
      <c r="B248" s="267"/>
      <c r="C248" s="61" t="str">
        <f>Roster!C110</f>
        <v>Mike Clifton</v>
      </c>
      <c r="D248" s="214">
        <f>Roster!I110</f>
        <v>154</v>
      </c>
      <c r="E248" s="214">
        <f>(Percentage!E6-'Single Score'!D248)*Percentage!C6</f>
        <v>56</v>
      </c>
      <c r="F248" s="154">
        <v>148</v>
      </c>
      <c r="G248" s="155">
        <v>161</v>
      </c>
      <c r="H248" s="193">
        <v>154</v>
      </c>
      <c r="I248" s="215">
        <f>SUM(F248:H248)</f>
        <v>463</v>
      </c>
      <c r="J248" s="216">
        <f>E248*3</f>
        <v>168</v>
      </c>
      <c r="K248" s="217">
        <f>SUM(I248:J248)</f>
        <v>631</v>
      </c>
    </row>
    <row r="249" spans="1:26" ht="24" customHeight="1">
      <c r="C249" s="43"/>
      <c r="D249" s="43"/>
      <c r="E249" s="43"/>
      <c r="F249" s="112"/>
      <c r="G249" s="43"/>
      <c r="H249" s="43"/>
      <c r="I249" s="8"/>
      <c r="J249" s="117"/>
      <c r="K249" s="118"/>
    </row>
    <row r="250" spans="1:26" ht="48" customHeight="1">
      <c r="F250" s="112"/>
      <c r="J250" s="2"/>
    </row>
    <row r="251" spans="1:26" ht="30.75" customHeight="1">
      <c r="A251" s="9"/>
      <c r="B251" s="266" t="s">
        <v>536</v>
      </c>
      <c r="C251" s="126"/>
      <c r="D251" s="211" t="s">
        <v>180</v>
      </c>
      <c r="E251" s="211" t="s">
        <v>187</v>
      </c>
      <c r="F251" s="183" t="s">
        <v>346</v>
      </c>
      <c r="G251" s="212" t="s">
        <v>347</v>
      </c>
      <c r="H251" s="213" t="s">
        <v>348</v>
      </c>
      <c r="I251" s="180" t="s">
        <v>349</v>
      </c>
      <c r="J251" s="131" t="s">
        <v>350</v>
      </c>
      <c r="K251" s="181" t="s">
        <v>191</v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24.75" customHeight="1">
      <c r="B252" s="267"/>
      <c r="C252" s="61" t="str">
        <f>Roster!C111</f>
        <v>Dominique Parisi</v>
      </c>
      <c r="D252" s="214">
        <f>Roster!I111</f>
        <v>174</v>
      </c>
      <c r="E252" s="214">
        <f>(Percentage!E6-'Single Score'!D252)*Percentage!C6</f>
        <v>36</v>
      </c>
      <c r="F252" s="154">
        <v>200</v>
      </c>
      <c r="G252" s="155">
        <v>128</v>
      </c>
      <c r="H252" s="193">
        <v>203</v>
      </c>
      <c r="I252" s="215">
        <f>SUM(F252:H252)</f>
        <v>531</v>
      </c>
      <c r="J252" s="216">
        <f>E252*3</f>
        <v>108</v>
      </c>
      <c r="K252" s="217">
        <f>SUM(I252:J252)</f>
        <v>639</v>
      </c>
    </row>
    <row r="253" spans="1:26" ht="24" customHeight="1">
      <c r="C253" s="43"/>
      <c r="D253" s="43"/>
      <c r="E253" s="43"/>
      <c r="F253" s="112"/>
      <c r="G253" s="43"/>
      <c r="H253" s="43"/>
      <c r="I253" s="8"/>
      <c r="J253" s="117"/>
      <c r="K253" s="118"/>
    </row>
    <row r="254" spans="1:26" ht="48" customHeight="1">
      <c r="F254" s="112"/>
      <c r="J254" s="2"/>
    </row>
    <row r="255" spans="1:26" ht="30.75" customHeight="1">
      <c r="A255" s="9"/>
      <c r="B255" s="266" t="s">
        <v>541</v>
      </c>
      <c r="C255" s="126"/>
      <c r="D255" s="211" t="s">
        <v>180</v>
      </c>
      <c r="E255" s="211" t="s">
        <v>187</v>
      </c>
      <c r="F255" s="183" t="s">
        <v>346</v>
      </c>
      <c r="G255" s="212" t="s">
        <v>347</v>
      </c>
      <c r="H255" s="213" t="s">
        <v>348</v>
      </c>
      <c r="I255" s="180" t="s">
        <v>349</v>
      </c>
      <c r="J255" s="131" t="s">
        <v>350</v>
      </c>
      <c r="K255" s="181" t="s">
        <v>191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24.75" customHeight="1">
      <c r="B256" s="267"/>
      <c r="C256" s="61" t="str">
        <f>Roster!C112</f>
        <v>Jose Ybarra</v>
      </c>
      <c r="D256" s="214">
        <f>Roster!I112</f>
        <v>182</v>
      </c>
      <c r="E256" s="214">
        <f>(Percentage!E6-'Single Score'!D256)*Percentage!C6</f>
        <v>28</v>
      </c>
      <c r="F256" s="154">
        <v>161</v>
      </c>
      <c r="G256" s="155">
        <v>183</v>
      </c>
      <c r="H256" s="193">
        <v>155</v>
      </c>
      <c r="I256" s="215">
        <f>SUM(F256:H256)</f>
        <v>499</v>
      </c>
      <c r="J256" s="216">
        <f>E256*3</f>
        <v>84</v>
      </c>
      <c r="K256" s="217">
        <f>SUM(I256:J256)</f>
        <v>583</v>
      </c>
    </row>
    <row r="257" spans="1:26" ht="24" customHeight="1">
      <c r="C257" s="43"/>
      <c r="D257" s="43"/>
      <c r="E257" s="43"/>
      <c r="F257" s="112"/>
      <c r="G257" s="43"/>
      <c r="H257" s="43"/>
      <c r="I257" s="8"/>
      <c r="J257" s="117"/>
      <c r="K257" s="118"/>
    </row>
    <row r="258" spans="1:26" ht="48" customHeight="1">
      <c r="F258" s="112"/>
      <c r="J258" s="2"/>
    </row>
    <row r="259" spans="1:26" ht="30.75" customHeight="1">
      <c r="A259" s="9"/>
      <c r="B259" s="266" t="s">
        <v>547</v>
      </c>
      <c r="C259" s="126"/>
      <c r="D259" s="211" t="s">
        <v>180</v>
      </c>
      <c r="E259" s="211" t="s">
        <v>187</v>
      </c>
      <c r="F259" s="183" t="s">
        <v>346</v>
      </c>
      <c r="G259" s="212" t="s">
        <v>347</v>
      </c>
      <c r="H259" s="213" t="s">
        <v>348</v>
      </c>
      <c r="I259" s="180" t="s">
        <v>349</v>
      </c>
      <c r="J259" s="131" t="s">
        <v>350</v>
      </c>
      <c r="K259" s="181" t="s">
        <v>191</v>
      </c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24.75" customHeight="1">
      <c r="B260" s="267"/>
      <c r="C260" s="61" t="str">
        <f>Roster!C116</f>
        <v>John Wade</v>
      </c>
      <c r="D260" s="214">
        <f>Roster!I116</f>
        <v>189</v>
      </c>
      <c r="E260" s="214">
        <f>(Percentage!E6-'Single Score'!D260)*Percentage!C6</f>
        <v>21</v>
      </c>
      <c r="F260" s="154">
        <v>146</v>
      </c>
      <c r="G260" s="155">
        <v>169</v>
      </c>
      <c r="H260" s="193">
        <v>204</v>
      </c>
      <c r="I260" s="215">
        <f>SUM(F260:H260)</f>
        <v>519</v>
      </c>
      <c r="J260" s="216">
        <f>E260*3</f>
        <v>63</v>
      </c>
      <c r="K260" s="217">
        <f>SUM(I260:J260)</f>
        <v>582</v>
      </c>
    </row>
    <row r="261" spans="1:26" ht="24" customHeight="1">
      <c r="C261" s="43"/>
      <c r="D261" s="43"/>
      <c r="E261" s="43"/>
      <c r="F261" s="112"/>
      <c r="G261" s="43"/>
      <c r="H261" s="43"/>
      <c r="I261" s="8"/>
      <c r="J261" s="117"/>
      <c r="K261" s="118"/>
    </row>
    <row r="262" spans="1:26" ht="48" customHeight="1">
      <c r="F262" s="112"/>
      <c r="J262" s="2"/>
    </row>
    <row r="263" spans="1:26" ht="30.75" customHeight="1">
      <c r="A263" s="9"/>
      <c r="B263" s="266" t="s">
        <v>551</v>
      </c>
      <c r="C263" s="126"/>
      <c r="D263" s="211" t="s">
        <v>180</v>
      </c>
      <c r="E263" s="211" t="s">
        <v>187</v>
      </c>
      <c r="F263" s="183" t="s">
        <v>346</v>
      </c>
      <c r="G263" s="212" t="s">
        <v>347</v>
      </c>
      <c r="H263" s="213" t="s">
        <v>348</v>
      </c>
      <c r="I263" s="180" t="s">
        <v>349</v>
      </c>
      <c r="J263" s="131" t="s">
        <v>350</v>
      </c>
      <c r="K263" s="181" t="s">
        <v>191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24.75" customHeight="1">
      <c r="B264" s="267"/>
      <c r="C264" s="61" t="str">
        <f>Roster!C117</f>
        <v>Luci Ryan</v>
      </c>
      <c r="D264" s="214">
        <f>Roster!I117</f>
        <v>139</v>
      </c>
      <c r="E264" s="214">
        <f>(Percentage!E6-'Single Score'!D264)*Percentage!C6</f>
        <v>71</v>
      </c>
      <c r="F264" s="154">
        <v>136</v>
      </c>
      <c r="G264" s="155">
        <v>143</v>
      </c>
      <c r="H264" s="193">
        <v>164</v>
      </c>
      <c r="I264" s="215">
        <f>SUM(F264:H264)</f>
        <v>443</v>
      </c>
      <c r="J264" s="216">
        <f>E264*3</f>
        <v>213</v>
      </c>
      <c r="K264" s="217">
        <f>SUM(I264:J264)</f>
        <v>656</v>
      </c>
    </row>
    <row r="265" spans="1:26" ht="24" customHeight="1">
      <c r="C265" s="43"/>
      <c r="D265" s="43"/>
      <c r="E265" s="43"/>
      <c r="F265" s="112"/>
      <c r="G265" s="43"/>
      <c r="H265" s="43"/>
      <c r="I265" s="8"/>
      <c r="J265" s="117"/>
      <c r="K265" s="118"/>
    </row>
    <row r="266" spans="1:26" ht="48" customHeight="1">
      <c r="F266" s="112"/>
      <c r="J266" s="2"/>
    </row>
    <row r="267" spans="1:26" ht="30.75" customHeight="1">
      <c r="A267" s="9"/>
      <c r="B267" s="266" t="s">
        <v>554</v>
      </c>
      <c r="C267" s="126"/>
      <c r="D267" s="211" t="s">
        <v>180</v>
      </c>
      <c r="E267" s="211" t="s">
        <v>187</v>
      </c>
      <c r="F267" s="183" t="s">
        <v>346</v>
      </c>
      <c r="G267" s="212" t="s">
        <v>347</v>
      </c>
      <c r="H267" s="213" t="s">
        <v>348</v>
      </c>
      <c r="I267" s="180" t="s">
        <v>349</v>
      </c>
      <c r="J267" s="131" t="s">
        <v>350</v>
      </c>
      <c r="K267" s="181" t="s">
        <v>191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24.75" customHeight="1">
      <c r="B268" s="267"/>
      <c r="C268" s="61" t="str">
        <f>Roster!C118</f>
        <v>Wilbur Wright</v>
      </c>
      <c r="D268" s="214">
        <f>Roster!I118</f>
        <v>166</v>
      </c>
      <c r="E268" s="214">
        <f>(Percentage!E6-'Single Score'!D268)*Percentage!C6</f>
        <v>44</v>
      </c>
      <c r="F268" s="154">
        <v>115</v>
      </c>
      <c r="G268" s="155">
        <v>169</v>
      </c>
      <c r="H268" s="193">
        <v>161</v>
      </c>
      <c r="I268" s="215">
        <f>SUM(F268:H268)</f>
        <v>445</v>
      </c>
      <c r="J268" s="216">
        <f>E268*3</f>
        <v>132</v>
      </c>
      <c r="K268" s="217">
        <f>SUM(I268:J268)</f>
        <v>577</v>
      </c>
    </row>
    <row r="269" spans="1:26" ht="24" customHeight="1">
      <c r="C269" s="43"/>
      <c r="D269" s="43"/>
      <c r="E269" s="43"/>
      <c r="F269" s="112"/>
      <c r="G269" s="43"/>
      <c r="H269" s="43"/>
      <c r="I269" s="8"/>
      <c r="J269" s="117"/>
      <c r="K269" s="118"/>
    </row>
    <row r="270" spans="1:26" ht="48" customHeight="1">
      <c r="F270" s="112"/>
      <c r="J270" s="2"/>
    </row>
    <row r="271" spans="1:26" ht="30.75" customHeight="1">
      <c r="A271" s="9"/>
      <c r="B271" s="266" t="s">
        <v>558</v>
      </c>
      <c r="C271" s="126"/>
      <c r="D271" s="211" t="s">
        <v>180</v>
      </c>
      <c r="E271" s="211" t="s">
        <v>187</v>
      </c>
      <c r="F271" s="183" t="s">
        <v>346</v>
      </c>
      <c r="G271" s="212" t="s">
        <v>347</v>
      </c>
      <c r="H271" s="213" t="s">
        <v>348</v>
      </c>
      <c r="I271" s="180" t="s">
        <v>349</v>
      </c>
      <c r="J271" s="131" t="s">
        <v>350</v>
      </c>
      <c r="K271" s="181" t="s">
        <v>191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24.75" customHeight="1">
      <c r="B272" s="267"/>
      <c r="C272" s="61" t="str">
        <f>Roster!C119</f>
        <v>Lavon Hunter</v>
      </c>
      <c r="D272" s="214">
        <f>Roster!I119</f>
        <v>185</v>
      </c>
      <c r="E272" s="214">
        <f>(Percentage!E6-'Single Score'!D272)*Percentage!C6</f>
        <v>25</v>
      </c>
      <c r="F272" s="154">
        <v>182</v>
      </c>
      <c r="G272" s="155">
        <v>206</v>
      </c>
      <c r="H272" s="193">
        <v>187</v>
      </c>
      <c r="I272" s="215">
        <f>SUM(F272:H272)</f>
        <v>575</v>
      </c>
      <c r="J272" s="216">
        <f>E272*3</f>
        <v>75</v>
      </c>
      <c r="K272" s="217">
        <f>SUM(I272:J272)</f>
        <v>650</v>
      </c>
    </row>
    <row r="273" spans="1:26" ht="24" customHeight="1">
      <c r="C273" s="43"/>
      <c r="D273" s="43"/>
      <c r="E273" s="43"/>
      <c r="F273" s="112"/>
      <c r="G273" s="43"/>
      <c r="H273" s="43"/>
      <c r="I273" s="8"/>
      <c r="J273" s="117"/>
      <c r="K273" s="118"/>
    </row>
    <row r="274" spans="1:26" ht="48" customHeight="1">
      <c r="F274" s="112"/>
      <c r="J274" s="2"/>
    </row>
    <row r="275" spans="1:26" ht="30.75" customHeight="1">
      <c r="A275" s="9"/>
      <c r="B275" s="266" t="s">
        <v>562</v>
      </c>
      <c r="C275" s="126"/>
      <c r="D275" s="211" t="s">
        <v>180</v>
      </c>
      <c r="E275" s="211" t="s">
        <v>187</v>
      </c>
      <c r="F275" s="183" t="s">
        <v>346</v>
      </c>
      <c r="G275" s="212" t="s">
        <v>347</v>
      </c>
      <c r="H275" s="213" t="s">
        <v>348</v>
      </c>
      <c r="I275" s="180" t="s">
        <v>349</v>
      </c>
      <c r="J275" s="131" t="s">
        <v>350</v>
      </c>
      <c r="K275" s="181" t="s">
        <v>191</v>
      </c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24.75" customHeight="1">
      <c r="B276" s="267"/>
      <c r="C276" s="61" t="str">
        <f>Roster!C123</f>
        <v>William Bogle</v>
      </c>
      <c r="D276" s="214">
        <f>Roster!I123</f>
        <v>173</v>
      </c>
      <c r="E276" s="214">
        <f>(Percentage!E6-'Single Score'!D276)*Percentage!C6</f>
        <v>37</v>
      </c>
      <c r="F276" s="154">
        <v>148</v>
      </c>
      <c r="G276" s="155">
        <v>175</v>
      </c>
      <c r="H276" s="193">
        <v>189</v>
      </c>
      <c r="I276" s="215">
        <f>SUM(F276:H276)</f>
        <v>512</v>
      </c>
      <c r="J276" s="216">
        <f>E276*3</f>
        <v>111</v>
      </c>
      <c r="K276" s="217">
        <f>SUM(I276:J276)</f>
        <v>623</v>
      </c>
    </row>
    <row r="277" spans="1:26" ht="24" customHeight="1">
      <c r="C277" s="43"/>
      <c r="D277" s="43"/>
      <c r="E277" s="43"/>
      <c r="F277" s="112"/>
      <c r="G277" s="43"/>
      <c r="H277" s="43"/>
      <c r="I277" s="8"/>
      <c r="J277" s="117"/>
      <c r="K277" s="118"/>
    </row>
    <row r="278" spans="1:26" ht="48" customHeight="1">
      <c r="F278" s="112"/>
      <c r="J278" s="2"/>
    </row>
    <row r="279" spans="1:26" ht="30.75" customHeight="1">
      <c r="A279" s="9"/>
      <c r="B279" s="266" t="s">
        <v>566</v>
      </c>
      <c r="C279" s="126"/>
      <c r="D279" s="211" t="s">
        <v>180</v>
      </c>
      <c r="E279" s="211" t="s">
        <v>187</v>
      </c>
      <c r="F279" s="183" t="s">
        <v>346</v>
      </c>
      <c r="G279" s="212" t="s">
        <v>347</v>
      </c>
      <c r="H279" s="213" t="s">
        <v>348</v>
      </c>
      <c r="I279" s="180" t="s">
        <v>349</v>
      </c>
      <c r="J279" s="131" t="s">
        <v>350</v>
      </c>
      <c r="K279" s="181" t="s">
        <v>191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24.75" customHeight="1">
      <c r="B280" s="267"/>
      <c r="C280" s="61" t="str">
        <f>Roster!C124</f>
        <v>Lori Whitfield</v>
      </c>
      <c r="D280" s="214">
        <f>Roster!I124</f>
        <v>128</v>
      </c>
      <c r="E280" s="214">
        <f>(Percentage!E6-'Single Score'!D280)*Percentage!C6</f>
        <v>82</v>
      </c>
      <c r="F280" s="154">
        <v>157</v>
      </c>
      <c r="G280" s="155">
        <v>123</v>
      </c>
      <c r="H280" s="193">
        <v>123</v>
      </c>
      <c r="I280" s="215">
        <f>SUM(F280:H280)</f>
        <v>403</v>
      </c>
      <c r="J280" s="216">
        <f>E280*3</f>
        <v>246</v>
      </c>
      <c r="K280" s="217">
        <f>SUM(I280:J280)</f>
        <v>649</v>
      </c>
    </row>
    <row r="281" spans="1:26" ht="24" customHeight="1">
      <c r="C281" s="43"/>
      <c r="D281" s="43"/>
      <c r="E281" s="43"/>
      <c r="F281" s="112"/>
      <c r="G281" s="43"/>
      <c r="H281" s="43"/>
      <c r="I281" s="8"/>
      <c r="J281" s="117"/>
      <c r="K281" s="118"/>
    </row>
    <row r="282" spans="1:26" ht="48" customHeight="1">
      <c r="F282" s="112"/>
      <c r="J282" s="2"/>
    </row>
    <row r="283" spans="1:26" ht="30.75" customHeight="1">
      <c r="A283" s="9"/>
      <c r="B283" s="266" t="s">
        <v>570</v>
      </c>
      <c r="C283" s="126"/>
      <c r="D283" s="211" t="s">
        <v>180</v>
      </c>
      <c r="E283" s="211" t="s">
        <v>187</v>
      </c>
      <c r="F283" s="183" t="s">
        <v>346</v>
      </c>
      <c r="G283" s="212" t="s">
        <v>347</v>
      </c>
      <c r="H283" s="213" t="s">
        <v>348</v>
      </c>
      <c r="I283" s="180" t="s">
        <v>349</v>
      </c>
      <c r="J283" s="131" t="s">
        <v>350</v>
      </c>
      <c r="K283" s="181" t="s">
        <v>191</v>
      </c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24.75" customHeight="1">
      <c r="B284" s="267"/>
      <c r="C284" s="61" t="str">
        <f>Roster!C125</f>
        <v>Melinda Alonzo</v>
      </c>
      <c r="D284" s="214">
        <f>Roster!I125</f>
        <v>118</v>
      </c>
      <c r="E284" s="214">
        <f>(Percentage!E6-'Single Score'!D284)*Percentage!C6</f>
        <v>92</v>
      </c>
      <c r="F284" s="154">
        <v>120</v>
      </c>
      <c r="G284" s="155">
        <v>102</v>
      </c>
      <c r="H284" s="193">
        <v>101</v>
      </c>
      <c r="I284" s="215">
        <f>SUM(F284:H284)</f>
        <v>323</v>
      </c>
      <c r="J284" s="216">
        <f>E284*3</f>
        <v>276</v>
      </c>
      <c r="K284" s="217">
        <f>SUM(I284:J284)</f>
        <v>599</v>
      </c>
    </row>
    <row r="285" spans="1:26" ht="24" customHeight="1">
      <c r="C285" s="43"/>
      <c r="D285" s="43"/>
      <c r="E285" s="43"/>
      <c r="F285" s="112"/>
      <c r="G285" s="43"/>
      <c r="H285" s="43"/>
      <c r="I285" s="8"/>
      <c r="J285" s="117"/>
      <c r="K285" s="118"/>
    </row>
    <row r="286" spans="1:26" ht="48" customHeight="1">
      <c r="F286" s="112"/>
      <c r="J286" s="2"/>
    </row>
    <row r="287" spans="1:26" ht="30.75" customHeight="1">
      <c r="A287" s="9"/>
      <c r="B287" s="266" t="s">
        <v>574</v>
      </c>
      <c r="C287" s="126"/>
      <c r="D287" s="211" t="s">
        <v>180</v>
      </c>
      <c r="E287" s="211" t="s">
        <v>187</v>
      </c>
      <c r="F287" s="183" t="s">
        <v>346</v>
      </c>
      <c r="G287" s="212" t="s">
        <v>347</v>
      </c>
      <c r="H287" s="213" t="s">
        <v>348</v>
      </c>
      <c r="I287" s="180" t="s">
        <v>349</v>
      </c>
      <c r="J287" s="131" t="s">
        <v>350</v>
      </c>
      <c r="K287" s="181" t="s">
        <v>191</v>
      </c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24.75" customHeight="1">
      <c r="B288" s="267"/>
      <c r="C288" s="61" t="str">
        <f>Roster!C126</f>
        <v>Albert Ponder</v>
      </c>
      <c r="D288" s="214">
        <f>Roster!I126</f>
        <v>187</v>
      </c>
      <c r="E288" s="214">
        <f>(Percentage!E6-'Single Score'!D288)*Percentage!C6</f>
        <v>23</v>
      </c>
      <c r="F288" s="154">
        <v>195</v>
      </c>
      <c r="G288" s="155">
        <v>188</v>
      </c>
      <c r="H288" s="193">
        <v>207</v>
      </c>
      <c r="I288" s="215">
        <f>SUM(F288:H288)</f>
        <v>590</v>
      </c>
      <c r="J288" s="216">
        <f>E288*3</f>
        <v>69</v>
      </c>
      <c r="K288" s="217">
        <f>SUM(I288:J288)</f>
        <v>659</v>
      </c>
    </row>
    <row r="289" spans="1:26" ht="24" customHeight="1">
      <c r="C289" s="43"/>
      <c r="D289" s="43"/>
      <c r="E289" s="43"/>
      <c r="F289" s="112"/>
      <c r="G289" s="43"/>
      <c r="H289" s="43"/>
      <c r="I289" s="8"/>
      <c r="J289" s="117"/>
      <c r="K289" s="118"/>
    </row>
    <row r="290" spans="1:26" ht="48" customHeight="1">
      <c r="F290" s="112"/>
      <c r="J290" s="2"/>
    </row>
    <row r="291" spans="1:26" ht="30.75" customHeight="1">
      <c r="A291" s="9"/>
      <c r="B291" s="266" t="s">
        <v>578</v>
      </c>
      <c r="C291" s="126"/>
      <c r="D291" s="211" t="s">
        <v>180</v>
      </c>
      <c r="E291" s="211" t="s">
        <v>187</v>
      </c>
      <c r="F291" s="183" t="s">
        <v>346</v>
      </c>
      <c r="G291" s="212" t="s">
        <v>347</v>
      </c>
      <c r="H291" s="213" t="s">
        <v>348</v>
      </c>
      <c r="I291" s="180" t="s">
        <v>349</v>
      </c>
      <c r="J291" s="131" t="s">
        <v>350</v>
      </c>
      <c r="K291" s="181" t="s">
        <v>191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24.75" customHeight="1">
      <c r="B292" s="267"/>
      <c r="C292" s="61" t="str">
        <f>Roster!C130</f>
        <v>Janet Bowman</v>
      </c>
      <c r="D292" s="214">
        <f>Roster!I130</f>
        <v>113</v>
      </c>
      <c r="E292" s="214">
        <f>(Percentage!E6-'Single Score'!D292)*Percentage!C6</f>
        <v>97</v>
      </c>
      <c r="F292" s="154">
        <v>124</v>
      </c>
      <c r="G292" s="155">
        <v>147</v>
      </c>
      <c r="H292" s="193">
        <v>135</v>
      </c>
      <c r="I292" s="215">
        <f>SUM(F292:H292)</f>
        <v>406</v>
      </c>
      <c r="J292" s="216">
        <f>E292*3</f>
        <v>291</v>
      </c>
      <c r="K292" s="217">
        <f>SUM(I292:J292)</f>
        <v>697</v>
      </c>
    </row>
    <row r="293" spans="1:26" ht="24" customHeight="1">
      <c r="C293" s="43"/>
      <c r="D293" s="43"/>
      <c r="E293" s="43"/>
      <c r="F293" s="112"/>
      <c r="G293" s="43"/>
      <c r="H293" s="43"/>
      <c r="I293" s="8"/>
      <c r="J293" s="117"/>
      <c r="K293" s="118"/>
    </row>
    <row r="294" spans="1:26" ht="48" customHeight="1">
      <c r="F294" s="112"/>
      <c r="J294" s="2"/>
    </row>
    <row r="295" spans="1:26" ht="30.75" customHeight="1">
      <c r="A295" s="9"/>
      <c r="B295" s="266" t="s">
        <v>582</v>
      </c>
      <c r="C295" s="126"/>
      <c r="D295" s="211" t="s">
        <v>180</v>
      </c>
      <c r="E295" s="211" t="s">
        <v>187</v>
      </c>
      <c r="F295" s="183" t="s">
        <v>346</v>
      </c>
      <c r="G295" s="212" t="s">
        <v>347</v>
      </c>
      <c r="H295" s="213" t="s">
        <v>348</v>
      </c>
      <c r="I295" s="180" t="s">
        <v>349</v>
      </c>
      <c r="J295" s="131" t="s">
        <v>350</v>
      </c>
      <c r="K295" s="181" t="s">
        <v>191</v>
      </c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24.75" customHeight="1">
      <c r="B296" s="267"/>
      <c r="C296" s="61" t="str">
        <f>Roster!C131</f>
        <v>Rex Ryan</v>
      </c>
      <c r="D296" s="214">
        <f>Roster!I131</f>
        <v>144</v>
      </c>
      <c r="E296" s="214">
        <f>(Percentage!E6-'Single Score'!D296)*Percentage!C6</f>
        <v>66</v>
      </c>
      <c r="F296" s="154">
        <v>149</v>
      </c>
      <c r="G296" s="155">
        <v>136</v>
      </c>
      <c r="H296" s="193">
        <v>168</v>
      </c>
      <c r="I296" s="215">
        <f>SUM(F296:H296)</f>
        <v>453</v>
      </c>
      <c r="J296" s="216">
        <f>E296*3</f>
        <v>198</v>
      </c>
      <c r="K296" s="217">
        <f>SUM(I296:J296)</f>
        <v>651</v>
      </c>
    </row>
    <row r="297" spans="1:26" ht="24" customHeight="1">
      <c r="C297" s="43"/>
      <c r="D297" s="43"/>
      <c r="E297" s="43"/>
      <c r="F297" s="112"/>
      <c r="G297" s="43"/>
      <c r="H297" s="43"/>
      <c r="I297" s="8"/>
      <c r="J297" s="117"/>
      <c r="K297" s="118"/>
    </row>
    <row r="298" spans="1:26" ht="48" customHeight="1">
      <c r="F298" s="112"/>
      <c r="J298" s="2"/>
    </row>
    <row r="299" spans="1:26" ht="30.75" customHeight="1">
      <c r="A299" s="9"/>
      <c r="B299" s="266" t="s">
        <v>585</v>
      </c>
      <c r="C299" s="126"/>
      <c r="D299" s="211" t="s">
        <v>180</v>
      </c>
      <c r="E299" s="211" t="s">
        <v>187</v>
      </c>
      <c r="F299" s="183" t="s">
        <v>346</v>
      </c>
      <c r="G299" s="212" t="s">
        <v>347</v>
      </c>
      <c r="H299" s="213" t="s">
        <v>348</v>
      </c>
      <c r="I299" s="180" t="s">
        <v>349</v>
      </c>
      <c r="J299" s="131" t="s">
        <v>350</v>
      </c>
      <c r="K299" s="181" t="s">
        <v>191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24.75" customHeight="1">
      <c r="B300" s="267"/>
      <c r="C300" s="61" t="str">
        <f>Roster!C132</f>
        <v>Michael Hellman</v>
      </c>
      <c r="D300" s="214">
        <f>Roster!I132</f>
        <v>148</v>
      </c>
      <c r="E300" s="214">
        <f>(Percentage!E6-'Single Score'!D300)*Percentage!C6</f>
        <v>62</v>
      </c>
      <c r="F300" s="154">
        <v>149</v>
      </c>
      <c r="G300" s="155">
        <v>205</v>
      </c>
      <c r="H300" s="193">
        <v>130</v>
      </c>
      <c r="I300" s="215">
        <f>SUM(F300:H300)</f>
        <v>484</v>
      </c>
      <c r="J300" s="216">
        <f>E300*3</f>
        <v>186</v>
      </c>
      <c r="K300" s="217">
        <f>SUM(I300:J300)</f>
        <v>670</v>
      </c>
    </row>
    <row r="301" spans="1:26" ht="24" customHeight="1">
      <c r="C301" s="43"/>
      <c r="D301" s="43"/>
      <c r="E301" s="43"/>
      <c r="F301" s="112"/>
      <c r="G301" s="43"/>
      <c r="H301" s="43"/>
      <c r="I301" s="8"/>
      <c r="J301" s="117"/>
      <c r="K301" s="118"/>
    </row>
    <row r="302" spans="1:26" ht="48" customHeight="1">
      <c r="F302" s="112"/>
      <c r="J302" s="2"/>
    </row>
    <row r="303" spans="1:26" ht="30.75" customHeight="1">
      <c r="A303" s="9"/>
      <c r="B303" s="266" t="s">
        <v>589</v>
      </c>
      <c r="C303" s="126"/>
      <c r="D303" s="211" t="s">
        <v>180</v>
      </c>
      <c r="E303" s="211" t="s">
        <v>187</v>
      </c>
      <c r="F303" s="183" t="s">
        <v>346</v>
      </c>
      <c r="G303" s="212" t="s">
        <v>347</v>
      </c>
      <c r="H303" s="213" t="s">
        <v>348</v>
      </c>
      <c r="I303" s="180" t="s">
        <v>349</v>
      </c>
      <c r="J303" s="131" t="s">
        <v>350</v>
      </c>
      <c r="K303" s="181" t="s">
        <v>191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24.75" customHeight="1">
      <c r="B304" s="267"/>
      <c r="C304" s="61" t="str">
        <f>Roster!C133</f>
        <v>Jimmy Perez</v>
      </c>
      <c r="D304" s="214">
        <f>Roster!I133</f>
        <v>135</v>
      </c>
      <c r="E304" s="214">
        <f>(Percentage!E6-'Single Score'!D304)*Percentage!C6</f>
        <v>75</v>
      </c>
      <c r="F304" s="154">
        <v>142</v>
      </c>
      <c r="G304" s="155">
        <v>138</v>
      </c>
      <c r="H304" s="193">
        <v>132</v>
      </c>
      <c r="I304" s="215">
        <f>SUM(F304:H304)</f>
        <v>412</v>
      </c>
      <c r="J304" s="216">
        <f>E304*3</f>
        <v>225</v>
      </c>
      <c r="K304" s="217">
        <f>SUM(I304:J304)</f>
        <v>637</v>
      </c>
    </row>
    <row r="305" spans="1:26" ht="24" customHeight="1">
      <c r="C305" s="43"/>
      <c r="D305" s="43"/>
      <c r="E305" s="43"/>
      <c r="F305" s="112"/>
      <c r="G305" s="43"/>
      <c r="H305" s="43"/>
      <c r="I305" s="8"/>
      <c r="J305" s="117"/>
      <c r="K305" s="118"/>
    </row>
    <row r="306" spans="1:26" ht="48" customHeight="1">
      <c r="F306" s="112"/>
      <c r="J306" s="2"/>
    </row>
    <row r="307" spans="1:26" ht="30.75" customHeight="1">
      <c r="A307" s="9"/>
      <c r="B307" s="266" t="s">
        <v>593</v>
      </c>
      <c r="C307" s="126"/>
      <c r="D307" s="211" t="s">
        <v>180</v>
      </c>
      <c r="E307" s="211" t="s">
        <v>187</v>
      </c>
      <c r="F307" s="183" t="s">
        <v>346</v>
      </c>
      <c r="G307" s="212" t="s">
        <v>347</v>
      </c>
      <c r="H307" s="213" t="s">
        <v>348</v>
      </c>
      <c r="I307" s="180" t="s">
        <v>349</v>
      </c>
      <c r="J307" s="131" t="s">
        <v>350</v>
      </c>
      <c r="K307" s="181" t="s">
        <v>191</v>
      </c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24.75" customHeight="1">
      <c r="B308" s="267"/>
      <c r="C308" s="61" t="str">
        <f>Roster!C137</f>
        <v>Phillip Higginbotham</v>
      </c>
      <c r="D308" s="214">
        <f>Roster!I137</f>
        <v>171</v>
      </c>
      <c r="E308" s="214">
        <f>(Percentage!E6-'Single Score'!D308)*Percentage!C6</f>
        <v>39</v>
      </c>
      <c r="F308" s="154">
        <v>157</v>
      </c>
      <c r="G308" s="155">
        <v>151</v>
      </c>
      <c r="H308" s="193">
        <v>177</v>
      </c>
      <c r="I308" s="215">
        <f>SUM(F308:H308)</f>
        <v>485</v>
      </c>
      <c r="J308" s="216">
        <f>E308*3</f>
        <v>117</v>
      </c>
      <c r="K308" s="217">
        <f>SUM(I308:J308)</f>
        <v>602</v>
      </c>
    </row>
    <row r="309" spans="1:26" ht="24" customHeight="1">
      <c r="C309" s="43"/>
      <c r="D309" s="43"/>
      <c r="E309" s="43"/>
      <c r="F309" s="112"/>
      <c r="G309" s="43"/>
      <c r="H309" s="43"/>
      <c r="I309" s="8"/>
      <c r="J309" s="117"/>
      <c r="K309" s="118"/>
    </row>
    <row r="310" spans="1:26" ht="48" customHeight="1">
      <c r="F310" s="112"/>
      <c r="J310" s="2"/>
    </row>
    <row r="311" spans="1:26" ht="30.75" customHeight="1">
      <c r="A311" s="9"/>
      <c r="B311" s="266" t="s">
        <v>597</v>
      </c>
      <c r="C311" s="126"/>
      <c r="D311" s="211" t="s">
        <v>180</v>
      </c>
      <c r="E311" s="211" t="s">
        <v>187</v>
      </c>
      <c r="F311" s="183" t="s">
        <v>346</v>
      </c>
      <c r="G311" s="212" t="s">
        <v>347</v>
      </c>
      <c r="H311" s="213" t="s">
        <v>348</v>
      </c>
      <c r="I311" s="180" t="s">
        <v>349</v>
      </c>
      <c r="J311" s="131" t="s">
        <v>350</v>
      </c>
      <c r="K311" s="181" t="s">
        <v>191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24.75" customHeight="1">
      <c r="B312" s="267"/>
      <c r="C312" s="61" t="str">
        <f>Roster!C138</f>
        <v>Jorge Meraz</v>
      </c>
      <c r="D312" s="214">
        <f>Roster!I138</f>
        <v>122</v>
      </c>
      <c r="E312" s="214">
        <f>(Percentage!E6-'Single Score'!D312)*Percentage!C6</f>
        <v>88</v>
      </c>
      <c r="F312" s="154">
        <v>137</v>
      </c>
      <c r="G312" s="155">
        <v>129</v>
      </c>
      <c r="H312" s="193">
        <v>125</v>
      </c>
      <c r="I312" s="215">
        <f>SUM(F312:H312)</f>
        <v>391</v>
      </c>
      <c r="J312" s="216">
        <f>E312*3</f>
        <v>264</v>
      </c>
      <c r="K312" s="217">
        <f>SUM(I312:J312)</f>
        <v>655</v>
      </c>
    </row>
    <row r="313" spans="1:26" ht="24" customHeight="1">
      <c r="C313" s="43"/>
      <c r="D313" s="43"/>
      <c r="E313" s="43"/>
      <c r="F313" s="112"/>
      <c r="G313" s="43"/>
      <c r="H313" s="43"/>
      <c r="I313" s="8"/>
      <c r="J313" s="117"/>
      <c r="K313" s="118"/>
    </row>
    <row r="314" spans="1:26" ht="48" customHeight="1">
      <c r="F314" s="112"/>
      <c r="J314" s="2"/>
    </row>
    <row r="315" spans="1:26" ht="30.75" customHeight="1">
      <c r="A315" s="9"/>
      <c r="B315" s="266" t="s">
        <v>600</v>
      </c>
      <c r="C315" s="126"/>
      <c r="D315" s="211" t="s">
        <v>180</v>
      </c>
      <c r="E315" s="211" t="s">
        <v>187</v>
      </c>
      <c r="F315" s="183" t="s">
        <v>346</v>
      </c>
      <c r="G315" s="212" t="s">
        <v>347</v>
      </c>
      <c r="H315" s="213" t="s">
        <v>348</v>
      </c>
      <c r="I315" s="180" t="s">
        <v>349</v>
      </c>
      <c r="J315" s="131" t="s">
        <v>350</v>
      </c>
      <c r="K315" s="181" t="s">
        <v>191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24.75" customHeight="1">
      <c r="B316" s="267"/>
      <c r="C316" s="61" t="str">
        <f>Roster!C139</f>
        <v>Jennifer Sizemore</v>
      </c>
      <c r="D316" s="214">
        <f>Roster!I139</f>
        <v>88</v>
      </c>
      <c r="E316" s="214">
        <f>(Percentage!E6-'Single Score'!D316)*Percentage!C6</f>
        <v>122</v>
      </c>
      <c r="F316" s="154">
        <v>125</v>
      </c>
      <c r="G316" s="155">
        <v>110</v>
      </c>
      <c r="H316" s="193">
        <v>78</v>
      </c>
      <c r="I316" s="215">
        <f>SUM(F316:H316)</f>
        <v>313</v>
      </c>
      <c r="J316" s="216">
        <f>E316*3</f>
        <v>366</v>
      </c>
      <c r="K316" s="217">
        <f>SUM(I316:J316)</f>
        <v>679</v>
      </c>
    </row>
    <row r="317" spans="1:26" ht="24" customHeight="1">
      <c r="C317" s="43"/>
      <c r="D317" s="43"/>
      <c r="E317" s="43"/>
      <c r="F317" s="112"/>
      <c r="G317" s="43"/>
      <c r="H317" s="43"/>
      <c r="I317" s="8"/>
      <c r="J317" s="117"/>
      <c r="K317" s="118"/>
    </row>
    <row r="318" spans="1:26" ht="48" customHeight="1">
      <c r="F318" s="112"/>
      <c r="J318" s="2"/>
    </row>
    <row r="319" spans="1:26" ht="30.75" customHeight="1">
      <c r="A319" s="9"/>
      <c r="B319" s="266" t="s">
        <v>604</v>
      </c>
      <c r="C319" s="126"/>
      <c r="D319" s="211" t="s">
        <v>180</v>
      </c>
      <c r="E319" s="211" t="s">
        <v>187</v>
      </c>
      <c r="F319" s="183" t="s">
        <v>346</v>
      </c>
      <c r="G319" s="212" t="s">
        <v>347</v>
      </c>
      <c r="H319" s="213" t="s">
        <v>348</v>
      </c>
      <c r="I319" s="180" t="s">
        <v>349</v>
      </c>
      <c r="J319" s="131" t="s">
        <v>350</v>
      </c>
      <c r="K319" s="181" t="s">
        <v>191</v>
      </c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24.75" customHeight="1">
      <c r="B320" s="267"/>
      <c r="C320" s="61" t="str">
        <f>Roster!C140</f>
        <v>Jerry Ferguson</v>
      </c>
      <c r="D320" s="214">
        <f>Roster!I140</f>
        <v>93</v>
      </c>
      <c r="E320" s="214">
        <f>(Percentage!E6-'Single Score'!D320)*Percentage!C6</f>
        <v>117</v>
      </c>
      <c r="F320" s="154">
        <v>74</v>
      </c>
      <c r="G320" s="155">
        <v>86</v>
      </c>
      <c r="H320" s="193">
        <v>110</v>
      </c>
      <c r="I320" s="215">
        <f>SUM(F320:H320)</f>
        <v>270</v>
      </c>
      <c r="J320" s="216">
        <f>E320*3</f>
        <v>351</v>
      </c>
      <c r="K320" s="217">
        <f>SUM(I320:J320)</f>
        <v>621</v>
      </c>
    </row>
    <row r="321" spans="1:26" ht="24" customHeight="1">
      <c r="C321" s="43"/>
      <c r="D321" s="43"/>
      <c r="E321" s="43"/>
      <c r="F321" s="112"/>
      <c r="G321" s="43"/>
      <c r="H321" s="43"/>
      <c r="I321" s="8"/>
      <c r="J321" s="117"/>
      <c r="K321" s="118"/>
    </row>
    <row r="322" spans="1:26" ht="48" customHeight="1">
      <c r="F322" s="112"/>
      <c r="J322" s="2"/>
    </row>
    <row r="323" spans="1:26" ht="30.75" customHeight="1">
      <c r="A323" s="9"/>
      <c r="B323" s="266" t="s">
        <v>608</v>
      </c>
      <c r="C323" s="126"/>
      <c r="D323" s="211" t="s">
        <v>180</v>
      </c>
      <c r="E323" s="211" t="s">
        <v>187</v>
      </c>
      <c r="F323" s="183" t="s">
        <v>346</v>
      </c>
      <c r="G323" s="212" t="s">
        <v>347</v>
      </c>
      <c r="H323" s="213" t="s">
        <v>348</v>
      </c>
      <c r="I323" s="180" t="s">
        <v>349</v>
      </c>
      <c r="J323" s="131" t="s">
        <v>350</v>
      </c>
      <c r="K323" s="181" t="s">
        <v>191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24.75" customHeight="1">
      <c r="B324" s="267"/>
      <c r="C324" s="61" t="str">
        <f>Roster!C144</f>
        <v>Bryon Campbell</v>
      </c>
      <c r="D324" s="214">
        <f>Roster!I144</f>
        <v>99</v>
      </c>
      <c r="E324" s="214">
        <f>(Percentage!E6-'Single Score'!D324)*Percentage!C6</f>
        <v>111</v>
      </c>
      <c r="F324" s="228"/>
      <c r="G324" s="229"/>
      <c r="H324" s="245"/>
      <c r="I324" s="215">
        <f>SUM(F324:H324)</f>
        <v>0</v>
      </c>
      <c r="J324" s="216">
        <f>E324*3</f>
        <v>333</v>
      </c>
      <c r="K324" s="217">
        <f>SUM(I324:J324)</f>
        <v>333</v>
      </c>
    </row>
    <row r="325" spans="1:26" ht="24" customHeight="1">
      <c r="C325" s="43"/>
      <c r="D325" s="43"/>
      <c r="E325" s="43"/>
      <c r="F325" s="112"/>
      <c r="G325" s="43"/>
      <c r="H325" s="43"/>
      <c r="I325" s="8"/>
      <c r="J325" s="117"/>
      <c r="K325" s="118"/>
    </row>
    <row r="326" spans="1:26" ht="48" customHeight="1">
      <c r="F326" s="112"/>
      <c r="J326" s="2"/>
    </row>
    <row r="327" spans="1:26" ht="30.75" customHeight="1">
      <c r="A327" s="9"/>
      <c r="B327" s="266" t="s">
        <v>611</v>
      </c>
      <c r="C327" s="126"/>
      <c r="D327" s="211" t="s">
        <v>180</v>
      </c>
      <c r="E327" s="211" t="s">
        <v>187</v>
      </c>
      <c r="F327" s="183" t="s">
        <v>346</v>
      </c>
      <c r="G327" s="212" t="s">
        <v>347</v>
      </c>
      <c r="H327" s="213" t="s">
        <v>348</v>
      </c>
      <c r="I327" s="180" t="s">
        <v>349</v>
      </c>
      <c r="J327" s="131" t="s">
        <v>350</v>
      </c>
      <c r="K327" s="181" t="s">
        <v>191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24.75" customHeight="1">
      <c r="B328" s="267"/>
      <c r="C328" s="61" t="str">
        <f>Roster!C145</f>
        <v>Melchora Lee</v>
      </c>
      <c r="D328" s="214">
        <f>Roster!I145</f>
        <v>186</v>
      </c>
      <c r="E328" s="214">
        <f>(Percentage!E6-'Single Score'!D328)*Percentage!C6</f>
        <v>24</v>
      </c>
      <c r="F328" s="154">
        <v>161</v>
      </c>
      <c r="G328" s="155">
        <v>164</v>
      </c>
      <c r="H328" s="193">
        <v>192</v>
      </c>
      <c r="I328" s="215">
        <f>SUM(F328:H328)</f>
        <v>517</v>
      </c>
      <c r="J328" s="216">
        <f>E328*3</f>
        <v>72</v>
      </c>
      <c r="K328" s="217">
        <f>SUM(I328:J328)</f>
        <v>589</v>
      </c>
    </row>
    <row r="329" spans="1:26" ht="24" customHeight="1">
      <c r="C329" s="43"/>
      <c r="D329" s="43"/>
      <c r="E329" s="43"/>
      <c r="F329" s="112"/>
      <c r="G329" s="43"/>
      <c r="H329" s="43"/>
      <c r="I329" s="8"/>
      <c r="J329" s="117"/>
      <c r="K329" s="118"/>
    </row>
    <row r="330" spans="1:26" ht="48" customHeight="1">
      <c r="F330" s="112"/>
      <c r="J330" s="2"/>
    </row>
    <row r="331" spans="1:26" ht="30.75" customHeight="1">
      <c r="A331" s="9"/>
      <c r="B331" s="266" t="s">
        <v>616</v>
      </c>
      <c r="C331" s="126"/>
      <c r="D331" s="211" t="s">
        <v>180</v>
      </c>
      <c r="E331" s="211" t="s">
        <v>187</v>
      </c>
      <c r="F331" s="183" t="s">
        <v>346</v>
      </c>
      <c r="G331" s="212" t="s">
        <v>347</v>
      </c>
      <c r="H331" s="213" t="s">
        <v>348</v>
      </c>
      <c r="I331" s="180" t="s">
        <v>349</v>
      </c>
      <c r="J331" s="131" t="s">
        <v>350</v>
      </c>
      <c r="K331" s="181" t="s">
        <v>191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24.75" customHeight="1">
      <c r="B332" s="267"/>
      <c r="C332" s="61" t="str">
        <f>Roster!C146</f>
        <v>Margie Graham</v>
      </c>
      <c r="D332" s="214">
        <f>Roster!I146</f>
        <v>133</v>
      </c>
      <c r="E332" s="214">
        <f>(Percentage!E6-'Single Score'!D332)*Percentage!C6</f>
        <v>77</v>
      </c>
      <c r="F332" s="154">
        <v>170</v>
      </c>
      <c r="G332" s="155">
        <v>170</v>
      </c>
      <c r="H332" s="193">
        <v>164</v>
      </c>
      <c r="I332" s="215">
        <f>SUM(F332:H332)</f>
        <v>504</v>
      </c>
      <c r="J332" s="216">
        <f>E332*3</f>
        <v>231</v>
      </c>
      <c r="K332" s="217">
        <f>SUM(I332:J332)</f>
        <v>735</v>
      </c>
    </row>
    <row r="333" spans="1:26" ht="24" customHeight="1">
      <c r="C333" s="43"/>
      <c r="D333" s="43"/>
      <c r="E333" s="43"/>
      <c r="F333" s="112"/>
      <c r="G333" s="43"/>
      <c r="H333" s="43"/>
      <c r="I333" s="8"/>
      <c r="J333" s="117"/>
      <c r="K333" s="118"/>
    </row>
    <row r="334" spans="1:26" ht="48" customHeight="1">
      <c r="F334" s="112"/>
      <c r="J334" s="2"/>
    </row>
    <row r="335" spans="1:26" ht="30.75" customHeight="1">
      <c r="A335" s="9"/>
      <c r="B335" s="266" t="s">
        <v>620</v>
      </c>
      <c r="C335" s="126"/>
      <c r="D335" s="211" t="s">
        <v>180</v>
      </c>
      <c r="E335" s="211" t="s">
        <v>187</v>
      </c>
      <c r="F335" s="183" t="s">
        <v>346</v>
      </c>
      <c r="G335" s="212" t="s">
        <v>347</v>
      </c>
      <c r="H335" s="213" t="s">
        <v>348</v>
      </c>
      <c r="I335" s="180" t="s">
        <v>349</v>
      </c>
      <c r="J335" s="131" t="s">
        <v>350</v>
      </c>
      <c r="K335" s="181" t="s">
        <v>191</v>
      </c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24.75" customHeight="1">
      <c r="B336" s="267"/>
      <c r="C336" s="61" t="str">
        <f>Roster!C147</f>
        <v>Troy Graham</v>
      </c>
      <c r="D336" s="214">
        <f>Roster!I147</f>
        <v>166</v>
      </c>
      <c r="E336" s="214">
        <f>(Percentage!E6-'Single Score'!D336)*Percentage!C6</f>
        <v>44</v>
      </c>
      <c r="F336" s="154">
        <v>169</v>
      </c>
      <c r="G336" s="155">
        <v>108</v>
      </c>
      <c r="H336" s="193">
        <v>149</v>
      </c>
      <c r="I336" s="215">
        <f>SUM(F336:H336)</f>
        <v>426</v>
      </c>
      <c r="J336" s="216">
        <f>E336*3</f>
        <v>132</v>
      </c>
      <c r="K336" s="217">
        <f>SUM(I336:J336)</f>
        <v>558</v>
      </c>
    </row>
    <row r="337" spans="1:26" ht="24" customHeight="1">
      <c r="C337" s="43"/>
      <c r="D337" s="43"/>
      <c r="E337" s="43"/>
      <c r="F337" s="112"/>
      <c r="G337" s="43"/>
      <c r="H337" s="43"/>
      <c r="I337" s="8"/>
      <c r="J337" s="117"/>
      <c r="K337" s="118"/>
    </row>
    <row r="338" spans="1:26" ht="48" customHeight="1">
      <c r="F338" s="112"/>
      <c r="J338" s="2"/>
    </row>
    <row r="339" spans="1:26" ht="30.75" customHeight="1">
      <c r="A339" s="9"/>
      <c r="B339" s="266" t="s">
        <v>624</v>
      </c>
      <c r="C339" s="126"/>
      <c r="D339" s="211" t="s">
        <v>180</v>
      </c>
      <c r="E339" s="211" t="s">
        <v>187</v>
      </c>
      <c r="F339" s="183" t="s">
        <v>346</v>
      </c>
      <c r="G339" s="212" t="s">
        <v>347</v>
      </c>
      <c r="H339" s="213" t="s">
        <v>348</v>
      </c>
      <c r="I339" s="180" t="s">
        <v>349</v>
      </c>
      <c r="J339" s="131" t="s">
        <v>350</v>
      </c>
      <c r="K339" s="181" t="s">
        <v>191</v>
      </c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24.75" customHeight="1">
      <c r="B340" s="267"/>
      <c r="C340" s="61" t="str">
        <f>Roster!C151</f>
        <v>Elexis Banks</v>
      </c>
      <c r="D340" s="214">
        <f>Roster!I151</f>
        <v>85</v>
      </c>
      <c r="E340" s="214">
        <f>(Percentage!E6-'Single Score'!D340)*Percentage!C6</f>
        <v>125</v>
      </c>
      <c r="F340" s="154">
        <v>118</v>
      </c>
      <c r="G340" s="155">
        <v>94</v>
      </c>
      <c r="H340" s="193">
        <v>137</v>
      </c>
      <c r="I340" s="215">
        <f>SUM(F340:H340)</f>
        <v>349</v>
      </c>
      <c r="J340" s="216">
        <f>E340*3</f>
        <v>375</v>
      </c>
      <c r="K340" s="217">
        <f>SUM(I340:J340)</f>
        <v>724</v>
      </c>
    </row>
    <row r="341" spans="1:26" ht="24" customHeight="1">
      <c r="C341" s="43"/>
      <c r="D341" s="43"/>
      <c r="E341" s="43"/>
      <c r="F341" s="112"/>
      <c r="G341" s="43"/>
      <c r="H341" s="43"/>
      <c r="I341" s="8"/>
      <c r="J341" s="117"/>
      <c r="K341" s="118"/>
    </row>
    <row r="342" spans="1:26" ht="48" customHeight="1">
      <c r="F342" s="112"/>
      <c r="J342" s="2"/>
    </row>
    <row r="343" spans="1:26" ht="30.75" customHeight="1">
      <c r="A343" s="9"/>
      <c r="B343" s="266" t="s">
        <v>628</v>
      </c>
      <c r="C343" s="126"/>
      <c r="D343" s="211" t="s">
        <v>180</v>
      </c>
      <c r="E343" s="211" t="s">
        <v>187</v>
      </c>
      <c r="F343" s="183" t="s">
        <v>346</v>
      </c>
      <c r="G343" s="212" t="s">
        <v>347</v>
      </c>
      <c r="H343" s="213" t="s">
        <v>348</v>
      </c>
      <c r="I343" s="180" t="s">
        <v>349</v>
      </c>
      <c r="J343" s="131" t="s">
        <v>350</v>
      </c>
      <c r="K343" s="181" t="s">
        <v>191</v>
      </c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24.75" customHeight="1">
      <c r="B344" s="267"/>
      <c r="C344" s="61" t="str">
        <f>Roster!C152</f>
        <v>James Tate</v>
      </c>
      <c r="D344" s="214">
        <f>Roster!I152</f>
        <v>80</v>
      </c>
      <c r="E344" s="214">
        <f>(Percentage!E6-'Single Score'!D344)*Percentage!C6</f>
        <v>130</v>
      </c>
      <c r="F344" s="154">
        <v>91</v>
      </c>
      <c r="G344" s="155">
        <v>112</v>
      </c>
      <c r="H344" s="193">
        <v>81</v>
      </c>
      <c r="I344" s="215">
        <f>SUM(F344:H344)</f>
        <v>284</v>
      </c>
      <c r="J344" s="216">
        <f>E344*3</f>
        <v>390</v>
      </c>
      <c r="K344" s="217">
        <f>SUM(I344:J344)</f>
        <v>674</v>
      </c>
    </row>
    <row r="345" spans="1:26" ht="24" customHeight="1">
      <c r="C345" s="43"/>
      <c r="D345" s="43"/>
      <c r="E345" s="43"/>
      <c r="F345" s="112"/>
      <c r="G345" s="43"/>
      <c r="H345" s="43"/>
      <c r="I345" s="8"/>
      <c r="J345" s="117"/>
      <c r="K345" s="118"/>
    </row>
    <row r="346" spans="1:26" ht="48" customHeight="1">
      <c r="F346" s="112"/>
      <c r="J346" s="2"/>
    </row>
    <row r="347" spans="1:26" ht="30.75" customHeight="1">
      <c r="A347" s="9"/>
      <c r="B347" s="266" t="s">
        <v>631</v>
      </c>
      <c r="C347" s="126"/>
      <c r="D347" s="211" t="s">
        <v>180</v>
      </c>
      <c r="E347" s="211" t="s">
        <v>187</v>
      </c>
      <c r="F347" s="183" t="s">
        <v>346</v>
      </c>
      <c r="G347" s="212" t="s">
        <v>347</v>
      </c>
      <c r="H347" s="213" t="s">
        <v>348</v>
      </c>
      <c r="I347" s="180" t="s">
        <v>349</v>
      </c>
      <c r="J347" s="131" t="s">
        <v>350</v>
      </c>
      <c r="K347" s="181" t="s">
        <v>191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24.75" customHeight="1">
      <c r="B348" s="267"/>
      <c r="C348" s="61" t="str">
        <f>Roster!C153</f>
        <v>Abel Torres</v>
      </c>
      <c r="D348" s="214">
        <f>Roster!I153</f>
        <v>103</v>
      </c>
      <c r="E348" s="214">
        <f>(Percentage!E6-'Single Score'!D348)*Percentage!C6</f>
        <v>107</v>
      </c>
      <c r="F348" s="154">
        <v>128</v>
      </c>
      <c r="G348" s="155">
        <v>109</v>
      </c>
      <c r="H348" s="193">
        <v>121</v>
      </c>
      <c r="I348" s="215">
        <f>SUM(F348:H348)</f>
        <v>358</v>
      </c>
      <c r="J348" s="216">
        <f>E348*3</f>
        <v>321</v>
      </c>
      <c r="K348" s="217">
        <f>SUM(I348:J348)</f>
        <v>679</v>
      </c>
    </row>
    <row r="349" spans="1:26" ht="24" customHeight="1">
      <c r="C349" s="43"/>
      <c r="D349" s="43"/>
      <c r="E349" s="43"/>
      <c r="F349" s="112"/>
      <c r="G349" s="43"/>
      <c r="H349" s="43"/>
      <c r="I349" s="8"/>
      <c r="J349" s="117"/>
      <c r="K349" s="118"/>
    </row>
    <row r="350" spans="1:26" ht="48" customHeight="1">
      <c r="F350" s="112"/>
      <c r="J350" s="2"/>
    </row>
    <row r="351" spans="1:26" ht="30.75" customHeight="1">
      <c r="A351" s="9"/>
      <c r="B351" s="266" t="s">
        <v>635</v>
      </c>
      <c r="C351" s="126"/>
      <c r="D351" s="211" t="s">
        <v>180</v>
      </c>
      <c r="E351" s="211" t="s">
        <v>187</v>
      </c>
      <c r="F351" s="183" t="s">
        <v>346</v>
      </c>
      <c r="G351" s="212" t="s">
        <v>347</v>
      </c>
      <c r="H351" s="213" t="s">
        <v>348</v>
      </c>
      <c r="I351" s="180" t="s">
        <v>349</v>
      </c>
      <c r="J351" s="131" t="s">
        <v>350</v>
      </c>
      <c r="K351" s="181" t="s">
        <v>191</v>
      </c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24.75" customHeight="1">
      <c r="B352" s="267"/>
      <c r="C352" s="61" t="str">
        <f>Roster!C154</f>
        <v>Rex Pike, Jr.</v>
      </c>
      <c r="D352" s="214">
        <f>Roster!I154</f>
        <v>92</v>
      </c>
      <c r="E352" s="214">
        <f>(Percentage!E6-'Single Score'!D352)*Percentage!C6</f>
        <v>118</v>
      </c>
      <c r="F352" s="154">
        <v>76</v>
      </c>
      <c r="G352" s="155">
        <v>121</v>
      </c>
      <c r="H352" s="193">
        <v>120</v>
      </c>
      <c r="I352" s="215">
        <f>SUM(F352:H352)</f>
        <v>317</v>
      </c>
      <c r="J352" s="216">
        <f>E352*3</f>
        <v>354</v>
      </c>
      <c r="K352" s="217">
        <f>SUM(I352:J352)</f>
        <v>671</v>
      </c>
    </row>
    <row r="353" spans="1:26" ht="24" customHeight="1">
      <c r="C353" s="43"/>
      <c r="D353" s="43"/>
      <c r="E353" s="43"/>
      <c r="F353" s="112"/>
      <c r="G353" s="43"/>
      <c r="H353" s="43"/>
      <c r="I353" s="8"/>
      <c r="J353" s="117"/>
      <c r="K353" s="118"/>
    </row>
    <row r="354" spans="1:26" ht="48" customHeight="1">
      <c r="F354" s="112"/>
      <c r="J354" s="2"/>
    </row>
    <row r="355" spans="1:26" ht="30.75" customHeight="1">
      <c r="A355" s="9"/>
      <c r="B355" s="266" t="s">
        <v>638</v>
      </c>
      <c r="C355" s="126"/>
      <c r="D355" s="211" t="s">
        <v>180</v>
      </c>
      <c r="E355" s="211" t="s">
        <v>187</v>
      </c>
      <c r="F355" s="183" t="s">
        <v>346</v>
      </c>
      <c r="G355" s="212" t="s">
        <v>347</v>
      </c>
      <c r="H355" s="213" t="s">
        <v>348</v>
      </c>
      <c r="I355" s="180" t="s">
        <v>349</v>
      </c>
      <c r="J355" s="131" t="s">
        <v>350</v>
      </c>
      <c r="K355" s="181" t="s">
        <v>191</v>
      </c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4.75" customHeight="1">
      <c r="B356" s="267"/>
      <c r="C356" s="61" t="str">
        <f>Roster!C158</f>
        <v>Wade Engelsman</v>
      </c>
      <c r="D356" s="214">
        <f>Roster!I158</f>
        <v>174</v>
      </c>
      <c r="E356" s="214">
        <f>(Percentage!E6-'Single Score'!D356)*Percentage!C6</f>
        <v>36</v>
      </c>
      <c r="F356" s="154">
        <v>190</v>
      </c>
      <c r="G356" s="155">
        <v>192</v>
      </c>
      <c r="H356" s="193">
        <v>158</v>
      </c>
      <c r="I356" s="215">
        <f>SUM(F356:H356)</f>
        <v>540</v>
      </c>
      <c r="J356" s="216">
        <f>E356*3</f>
        <v>108</v>
      </c>
      <c r="K356" s="217">
        <f>SUM(I356:J356)</f>
        <v>648</v>
      </c>
    </row>
    <row r="357" spans="1:26" ht="24" customHeight="1">
      <c r="C357" s="43"/>
      <c r="D357" s="43"/>
      <c r="E357" s="43"/>
      <c r="F357" s="112"/>
      <c r="G357" s="43"/>
      <c r="H357" s="43"/>
      <c r="I357" s="8"/>
      <c r="J357" s="117"/>
      <c r="K357" s="118"/>
    </row>
    <row r="358" spans="1:26" ht="48" customHeight="1">
      <c r="F358" s="112"/>
      <c r="J358" s="2"/>
    </row>
    <row r="359" spans="1:26" ht="30.75" customHeight="1">
      <c r="A359" s="9"/>
      <c r="B359" s="266" t="s">
        <v>642</v>
      </c>
      <c r="C359" s="126"/>
      <c r="D359" s="211" t="s">
        <v>180</v>
      </c>
      <c r="E359" s="211" t="s">
        <v>187</v>
      </c>
      <c r="F359" s="183" t="s">
        <v>346</v>
      </c>
      <c r="G359" s="212" t="s">
        <v>347</v>
      </c>
      <c r="H359" s="213" t="s">
        <v>348</v>
      </c>
      <c r="I359" s="180" t="s">
        <v>349</v>
      </c>
      <c r="J359" s="131" t="s">
        <v>350</v>
      </c>
      <c r="K359" s="181" t="s">
        <v>191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24.75" customHeight="1">
      <c r="B360" s="267"/>
      <c r="C360" s="61" t="str">
        <f>Roster!C159</f>
        <v>LuAnn Burkhalter-Mills</v>
      </c>
      <c r="D360" s="214">
        <f>Roster!I159</f>
        <v>154</v>
      </c>
      <c r="E360" s="214">
        <f>(Percentage!E6-'Single Score'!D360)*Percentage!C6</f>
        <v>56</v>
      </c>
      <c r="F360" s="154">
        <v>147</v>
      </c>
      <c r="G360" s="155">
        <v>146</v>
      </c>
      <c r="H360" s="193">
        <v>157</v>
      </c>
      <c r="I360" s="215">
        <f>SUM(F360:H360)</f>
        <v>450</v>
      </c>
      <c r="J360" s="216">
        <f>E360*3</f>
        <v>168</v>
      </c>
      <c r="K360" s="217">
        <f>SUM(I360:J360)</f>
        <v>618</v>
      </c>
    </row>
    <row r="361" spans="1:26" ht="24" customHeight="1">
      <c r="C361" s="43"/>
      <c r="D361" s="43"/>
      <c r="E361" s="43"/>
      <c r="F361" s="112"/>
      <c r="G361" s="43"/>
      <c r="H361" s="43"/>
      <c r="I361" s="8"/>
      <c r="J361" s="117"/>
      <c r="K361" s="118"/>
    </row>
    <row r="362" spans="1:26" ht="48" customHeight="1">
      <c r="F362" s="112"/>
      <c r="J362" s="2"/>
    </row>
    <row r="363" spans="1:26" ht="30.75" customHeight="1">
      <c r="A363" s="9"/>
      <c r="B363" s="266" t="s">
        <v>645</v>
      </c>
      <c r="C363" s="126"/>
      <c r="D363" s="211" t="s">
        <v>180</v>
      </c>
      <c r="E363" s="211" t="s">
        <v>187</v>
      </c>
      <c r="F363" s="183" t="s">
        <v>346</v>
      </c>
      <c r="G363" s="212" t="s">
        <v>347</v>
      </c>
      <c r="H363" s="213" t="s">
        <v>348</v>
      </c>
      <c r="I363" s="180" t="s">
        <v>349</v>
      </c>
      <c r="J363" s="131" t="s">
        <v>350</v>
      </c>
      <c r="K363" s="181" t="s">
        <v>191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24.75" customHeight="1">
      <c r="B364" s="267"/>
      <c r="C364" s="61" t="str">
        <f>Roster!C160</f>
        <v>Buddy Biffel</v>
      </c>
      <c r="D364" s="214">
        <f>Roster!I160</f>
        <v>181</v>
      </c>
      <c r="E364" s="214">
        <f>(Percentage!E6-'Single Score'!D364)*Percentage!C6</f>
        <v>29</v>
      </c>
      <c r="F364" s="154">
        <v>170</v>
      </c>
      <c r="G364" s="155">
        <v>173</v>
      </c>
      <c r="H364" s="193">
        <v>200</v>
      </c>
      <c r="I364" s="215">
        <f>SUM(F364:H364)</f>
        <v>543</v>
      </c>
      <c r="J364" s="216">
        <f>E364*3</f>
        <v>87</v>
      </c>
      <c r="K364" s="217">
        <f>SUM(I364:J364)</f>
        <v>630</v>
      </c>
    </row>
    <row r="365" spans="1:26" ht="24" customHeight="1">
      <c r="C365" s="43"/>
      <c r="D365" s="43"/>
      <c r="E365" s="43"/>
      <c r="F365" s="112"/>
      <c r="G365" s="43"/>
      <c r="H365" s="43"/>
      <c r="I365" s="8"/>
      <c r="J365" s="117"/>
      <c r="K365" s="118"/>
    </row>
    <row r="366" spans="1:26" ht="48" customHeight="1">
      <c r="F366" s="112"/>
      <c r="J366" s="2"/>
    </row>
    <row r="367" spans="1:26" ht="30.75" customHeight="1">
      <c r="A367" s="9"/>
      <c r="B367" s="266" t="s">
        <v>647</v>
      </c>
      <c r="C367" s="126"/>
      <c r="D367" s="211" t="s">
        <v>180</v>
      </c>
      <c r="E367" s="211" t="s">
        <v>187</v>
      </c>
      <c r="F367" s="183" t="s">
        <v>346</v>
      </c>
      <c r="G367" s="212" t="s">
        <v>347</v>
      </c>
      <c r="H367" s="213" t="s">
        <v>348</v>
      </c>
      <c r="I367" s="180" t="s">
        <v>349</v>
      </c>
      <c r="J367" s="131" t="s">
        <v>350</v>
      </c>
      <c r="K367" s="181" t="s">
        <v>191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24.75" customHeight="1">
      <c r="B368" s="267"/>
      <c r="C368" s="61" t="str">
        <f>Roster!C161</f>
        <v>Steven Nutt</v>
      </c>
      <c r="D368" s="214">
        <f>Roster!I161</f>
        <v>193</v>
      </c>
      <c r="E368" s="214">
        <f>(Percentage!E6-'Single Score'!D368)*Percentage!C6</f>
        <v>17</v>
      </c>
      <c r="F368" s="154">
        <v>184</v>
      </c>
      <c r="G368" s="155">
        <v>178</v>
      </c>
      <c r="H368" s="193">
        <v>191</v>
      </c>
      <c r="I368" s="215">
        <f>SUM(F368:H368)</f>
        <v>553</v>
      </c>
      <c r="J368" s="216">
        <f>E368*3</f>
        <v>51</v>
      </c>
      <c r="K368" s="217">
        <f>SUM(I368:J368)</f>
        <v>604</v>
      </c>
    </row>
    <row r="369" spans="3:11" ht="24" customHeight="1">
      <c r="C369" s="43"/>
      <c r="D369" s="43"/>
      <c r="E369" s="43"/>
      <c r="F369" s="112"/>
      <c r="G369" s="43"/>
      <c r="H369" s="43"/>
      <c r="I369" s="8"/>
      <c r="J369" s="117"/>
      <c r="K369" s="118"/>
    </row>
    <row r="370" spans="3:11" ht="48" customHeight="1">
      <c r="F370" s="112"/>
      <c r="J370" s="2"/>
    </row>
    <row r="371" spans="3:11" ht="15.75" customHeight="1">
      <c r="F371" s="112"/>
    </row>
    <row r="372" spans="3:11" ht="15.75" customHeight="1">
      <c r="F372" s="112"/>
    </row>
    <row r="373" spans="3:11" ht="15.75" customHeight="1">
      <c r="F373" s="112"/>
    </row>
    <row r="374" spans="3:11" ht="15.75" customHeight="1">
      <c r="F374" s="112"/>
    </row>
    <row r="375" spans="3:11" ht="15.75" customHeight="1">
      <c r="F375" s="112"/>
    </row>
    <row r="376" spans="3:11" ht="15.75" customHeight="1">
      <c r="F376" s="112"/>
    </row>
    <row r="377" spans="3:11" ht="15.75" customHeight="1">
      <c r="F377" s="112"/>
    </row>
    <row r="378" spans="3:11" ht="15.75" customHeight="1">
      <c r="F378" s="112"/>
    </row>
    <row r="379" spans="3:11" ht="15.75" customHeight="1">
      <c r="F379" s="112"/>
    </row>
    <row r="380" spans="3:11" ht="15.75" customHeight="1">
      <c r="F380" s="112"/>
    </row>
    <row r="381" spans="3:11" ht="15.75" customHeight="1">
      <c r="F381" s="112"/>
    </row>
    <row r="382" spans="3:11" ht="15.75" customHeight="1">
      <c r="F382" s="112"/>
    </row>
    <row r="383" spans="3:11" ht="15.75" customHeight="1">
      <c r="F383" s="112"/>
    </row>
    <row r="384" spans="3:11" ht="15.75" customHeight="1">
      <c r="F384" s="112"/>
    </row>
    <row r="385" spans="6:6" ht="15.75" customHeight="1">
      <c r="F385" s="112"/>
    </row>
    <row r="386" spans="6:6" ht="15.75" customHeight="1">
      <c r="F386" s="112"/>
    </row>
    <row r="387" spans="6:6" ht="15.75" customHeight="1">
      <c r="F387" s="112"/>
    </row>
    <row r="388" spans="6:6" ht="15.75" customHeight="1">
      <c r="F388" s="112"/>
    </row>
    <row r="389" spans="6:6" ht="15.75" customHeight="1">
      <c r="F389" s="112"/>
    </row>
    <row r="390" spans="6:6" ht="15.75" customHeight="1">
      <c r="F390" s="112"/>
    </row>
    <row r="391" spans="6:6" ht="15.75" customHeight="1">
      <c r="F391" s="112"/>
    </row>
    <row r="392" spans="6:6" ht="15.75" customHeight="1">
      <c r="F392" s="112"/>
    </row>
    <row r="393" spans="6:6" ht="15.75" customHeight="1">
      <c r="F393" s="112"/>
    </row>
    <row r="394" spans="6:6" ht="15.75" customHeight="1">
      <c r="F394" s="112"/>
    </row>
    <row r="395" spans="6:6" ht="15.75" customHeight="1">
      <c r="F395" s="112"/>
    </row>
    <row r="396" spans="6:6" ht="15.75" customHeight="1">
      <c r="F396" s="112"/>
    </row>
    <row r="397" spans="6:6" ht="15.75" customHeight="1">
      <c r="F397" s="112"/>
    </row>
    <row r="398" spans="6:6" ht="15.75" customHeight="1">
      <c r="F398" s="112"/>
    </row>
    <row r="399" spans="6:6" ht="15.75" customHeight="1">
      <c r="F399" s="112"/>
    </row>
    <row r="400" spans="6:6" ht="15.75" customHeight="1">
      <c r="F400" s="112"/>
    </row>
    <row r="401" spans="6:6" ht="15.75" customHeight="1">
      <c r="F401" s="112"/>
    </row>
    <row r="402" spans="6:6" ht="15.75" customHeight="1">
      <c r="F402" s="112"/>
    </row>
    <row r="403" spans="6:6" ht="15.75" customHeight="1">
      <c r="F403" s="112"/>
    </row>
    <row r="404" spans="6:6" ht="15.75" customHeight="1">
      <c r="F404" s="112"/>
    </row>
    <row r="405" spans="6:6" ht="15.75" customHeight="1">
      <c r="F405" s="112"/>
    </row>
    <row r="406" spans="6:6" ht="15.75" customHeight="1">
      <c r="F406" s="112"/>
    </row>
    <row r="407" spans="6:6" ht="15.75" customHeight="1">
      <c r="F407" s="112"/>
    </row>
    <row r="408" spans="6:6" ht="15.75" customHeight="1">
      <c r="F408" s="112"/>
    </row>
    <row r="409" spans="6:6" ht="15.75" customHeight="1">
      <c r="F409" s="112"/>
    </row>
    <row r="410" spans="6:6" ht="15.75" customHeight="1">
      <c r="F410" s="112"/>
    </row>
    <row r="411" spans="6:6" ht="15.75" customHeight="1">
      <c r="F411" s="112"/>
    </row>
    <row r="412" spans="6:6" ht="15.75" customHeight="1">
      <c r="F412" s="112"/>
    </row>
    <row r="413" spans="6:6" ht="15.75" customHeight="1">
      <c r="F413" s="112"/>
    </row>
    <row r="414" spans="6:6" ht="15.75" customHeight="1">
      <c r="F414" s="112"/>
    </row>
    <row r="415" spans="6:6" ht="15.75" customHeight="1">
      <c r="F415" s="112"/>
    </row>
    <row r="416" spans="6:6" ht="15.75" customHeight="1">
      <c r="F416" s="112"/>
    </row>
    <row r="417" spans="6:6" ht="15.75" customHeight="1">
      <c r="F417" s="112"/>
    </row>
    <row r="418" spans="6:6" ht="15.75" customHeight="1">
      <c r="F418" s="112"/>
    </row>
    <row r="419" spans="6:6" ht="15.75" customHeight="1">
      <c r="F419" s="112"/>
    </row>
    <row r="420" spans="6:6" ht="15.75" customHeight="1">
      <c r="F420" s="112"/>
    </row>
    <row r="421" spans="6:6" ht="15.75" customHeight="1">
      <c r="F421" s="112"/>
    </row>
    <row r="422" spans="6:6" ht="15.75" customHeight="1">
      <c r="F422" s="112"/>
    </row>
    <row r="423" spans="6:6" ht="15.75" customHeight="1">
      <c r="F423" s="112"/>
    </row>
    <row r="424" spans="6:6" ht="15.75" customHeight="1">
      <c r="F424" s="112"/>
    </row>
    <row r="425" spans="6:6" ht="15.75" customHeight="1">
      <c r="F425" s="112"/>
    </row>
    <row r="426" spans="6:6" ht="15.75" customHeight="1">
      <c r="F426" s="112"/>
    </row>
    <row r="427" spans="6:6" ht="15.75" customHeight="1">
      <c r="F427" s="112"/>
    </row>
    <row r="428" spans="6:6" ht="15.75" customHeight="1">
      <c r="F428" s="112"/>
    </row>
    <row r="429" spans="6:6" ht="15.75" customHeight="1">
      <c r="F429" s="112"/>
    </row>
    <row r="430" spans="6:6" ht="15.75" customHeight="1">
      <c r="F430" s="112"/>
    </row>
    <row r="431" spans="6:6" ht="15.75" customHeight="1">
      <c r="F431" s="112"/>
    </row>
    <row r="432" spans="6:6" ht="15.75" customHeight="1">
      <c r="F432" s="112"/>
    </row>
    <row r="433" spans="6:6" ht="15.75" customHeight="1">
      <c r="F433" s="112"/>
    </row>
    <row r="434" spans="6:6" ht="15.75" customHeight="1">
      <c r="F434" s="112"/>
    </row>
    <row r="435" spans="6:6" ht="15.75" customHeight="1">
      <c r="F435" s="112"/>
    </row>
    <row r="436" spans="6:6" ht="15.75" customHeight="1">
      <c r="F436" s="112"/>
    </row>
    <row r="437" spans="6:6" ht="15.75" customHeight="1">
      <c r="F437" s="112"/>
    </row>
    <row r="438" spans="6:6" ht="15.75" customHeight="1">
      <c r="F438" s="112"/>
    </row>
    <row r="439" spans="6:6" ht="15.75" customHeight="1">
      <c r="F439" s="112"/>
    </row>
    <row r="440" spans="6:6" ht="15.75" customHeight="1">
      <c r="F440" s="112"/>
    </row>
    <row r="441" spans="6:6" ht="15.75" customHeight="1">
      <c r="F441" s="112"/>
    </row>
    <row r="442" spans="6:6" ht="15.75" customHeight="1">
      <c r="F442" s="112"/>
    </row>
    <row r="443" spans="6:6" ht="15.75" customHeight="1">
      <c r="F443" s="112"/>
    </row>
    <row r="444" spans="6:6" ht="15.75" customHeight="1">
      <c r="F444" s="112"/>
    </row>
    <row r="445" spans="6:6" ht="15.75" customHeight="1">
      <c r="F445" s="112"/>
    </row>
    <row r="446" spans="6:6" ht="15.75" customHeight="1">
      <c r="F446" s="112"/>
    </row>
    <row r="447" spans="6:6" ht="15.75" customHeight="1">
      <c r="F447" s="112"/>
    </row>
    <row r="448" spans="6:6" ht="15.75" customHeight="1">
      <c r="F448" s="112"/>
    </row>
    <row r="449" spans="6:6" ht="15.75" customHeight="1">
      <c r="F449" s="112"/>
    </row>
    <row r="450" spans="6:6" ht="15.75" customHeight="1">
      <c r="F450" s="112"/>
    </row>
    <row r="451" spans="6:6" ht="15.75" customHeight="1">
      <c r="F451" s="112"/>
    </row>
    <row r="452" spans="6:6" ht="15.75" customHeight="1">
      <c r="F452" s="112"/>
    </row>
    <row r="453" spans="6:6" ht="15.75" customHeight="1">
      <c r="F453" s="112"/>
    </row>
    <row r="454" spans="6:6" ht="15.75" customHeight="1">
      <c r="F454" s="112"/>
    </row>
    <row r="455" spans="6:6" ht="15.75" customHeight="1">
      <c r="F455" s="112"/>
    </row>
    <row r="456" spans="6:6" ht="15.75" customHeight="1">
      <c r="F456" s="112"/>
    </row>
    <row r="457" spans="6:6" ht="15.75" customHeight="1">
      <c r="F457" s="112"/>
    </row>
    <row r="458" spans="6:6" ht="15.75" customHeight="1">
      <c r="F458" s="112"/>
    </row>
    <row r="459" spans="6:6" ht="15.75" customHeight="1">
      <c r="F459" s="112"/>
    </row>
    <row r="460" spans="6:6" ht="15.75" customHeight="1">
      <c r="F460" s="112"/>
    </row>
    <row r="461" spans="6:6" ht="15.75" customHeight="1">
      <c r="F461" s="112"/>
    </row>
    <row r="462" spans="6:6" ht="15.75" customHeight="1">
      <c r="F462" s="112"/>
    </row>
    <row r="463" spans="6:6" ht="15.75" customHeight="1">
      <c r="F463" s="112"/>
    </row>
    <row r="464" spans="6:6" ht="15.75" customHeight="1">
      <c r="F464" s="112"/>
    </row>
    <row r="465" spans="6:6" ht="15.75" customHeight="1">
      <c r="F465" s="112"/>
    </row>
    <row r="466" spans="6:6" ht="15.75" customHeight="1">
      <c r="F466" s="112"/>
    </row>
    <row r="467" spans="6:6" ht="15.75" customHeight="1">
      <c r="F467" s="112"/>
    </row>
    <row r="468" spans="6:6" ht="15.75" customHeight="1">
      <c r="F468" s="112"/>
    </row>
    <row r="469" spans="6:6" ht="15.75" customHeight="1">
      <c r="F469" s="112"/>
    </row>
    <row r="470" spans="6:6" ht="15.75" customHeight="1">
      <c r="F470" s="112"/>
    </row>
    <row r="471" spans="6:6" ht="15.75" customHeight="1">
      <c r="F471" s="112"/>
    </row>
    <row r="472" spans="6:6" ht="15.75" customHeight="1">
      <c r="F472" s="112"/>
    </row>
    <row r="473" spans="6:6" ht="15.75" customHeight="1">
      <c r="F473" s="112"/>
    </row>
    <row r="474" spans="6:6" ht="15.75" customHeight="1">
      <c r="F474" s="112"/>
    </row>
    <row r="475" spans="6:6" ht="15.75" customHeight="1">
      <c r="F475" s="112"/>
    </row>
    <row r="476" spans="6:6" ht="15.75" customHeight="1">
      <c r="F476" s="112"/>
    </row>
    <row r="477" spans="6:6" ht="15.75" customHeight="1">
      <c r="F477" s="112"/>
    </row>
    <row r="478" spans="6:6" ht="15.75" customHeight="1">
      <c r="F478" s="112"/>
    </row>
    <row r="479" spans="6:6" ht="15.75" customHeight="1">
      <c r="F479" s="112"/>
    </row>
    <row r="480" spans="6:6" ht="15.75" customHeight="1">
      <c r="F480" s="112"/>
    </row>
    <row r="481" spans="6:6" ht="15.75" customHeight="1">
      <c r="F481" s="112"/>
    </row>
    <row r="482" spans="6:6" ht="15.75" customHeight="1">
      <c r="F482" s="112"/>
    </row>
    <row r="483" spans="6:6" ht="15.75" customHeight="1">
      <c r="F483" s="112"/>
    </row>
    <row r="484" spans="6:6" ht="15.75" customHeight="1">
      <c r="F484" s="112"/>
    </row>
    <row r="485" spans="6:6" ht="15.75" customHeight="1">
      <c r="F485" s="112"/>
    </row>
    <row r="486" spans="6:6" ht="15.75" customHeight="1">
      <c r="F486" s="112"/>
    </row>
    <row r="487" spans="6:6" ht="15.75" customHeight="1">
      <c r="F487" s="112"/>
    </row>
    <row r="488" spans="6:6" ht="15.75" customHeight="1">
      <c r="F488" s="112"/>
    </row>
    <row r="489" spans="6:6" ht="15.75" customHeight="1">
      <c r="F489" s="112"/>
    </row>
    <row r="490" spans="6:6" ht="15.75" customHeight="1">
      <c r="F490" s="112"/>
    </row>
    <row r="491" spans="6:6" ht="15.75" customHeight="1">
      <c r="F491" s="112"/>
    </row>
    <row r="492" spans="6:6" ht="15.75" customHeight="1">
      <c r="F492" s="112"/>
    </row>
    <row r="493" spans="6:6" ht="15.75" customHeight="1">
      <c r="F493" s="112"/>
    </row>
    <row r="494" spans="6:6" ht="15.75" customHeight="1">
      <c r="F494" s="112"/>
    </row>
    <row r="495" spans="6:6" ht="15.75" customHeight="1">
      <c r="F495" s="112"/>
    </row>
    <row r="496" spans="6:6" ht="15.75" customHeight="1">
      <c r="F496" s="112"/>
    </row>
    <row r="497" spans="6:6" ht="15.75" customHeight="1">
      <c r="F497" s="112"/>
    </row>
    <row r="498" spans="6:6" ht="15.75" customHeight="1">
      <c r="F498" s="112"/>
    </row>
    <row r="499" spans="6:6" ht="15.75" customHeight="1">
      <c r="F499" s="112"/>
    </row>
    <row r="500" spans="6:6" ht="15.75" customHeight="1">
      <c r="F500" s="112"/>
    </row>
    <row r="501" spans="6:6" ht="15.75" customHeight="1">
      <c r="F501" s="112"/>
    </row>
    <row r="502" spans="6:6" ht="15.75" customHeight="1">
      <c r="F502" s="112"/>
    </row>
    <row r="503" spans="6:6" ht="15.75" customHeight="1">
      <c r="F503" s="112"/>
    </row>
    <row r="504" spans="6:6" ht="15.75" customHeight="1">
      <c r="F504" s="112"/>
    </row>
    <row r="505" spans="6:6" ht="15.75" customHeight="1">
      <c r="F505" s="112"/>
    </row>
    <row r="506" spans="6:6" ht="15.75" customHeight="1">
      <c r="F506" s="112"/>
    </row>
    <row r="507" spans="6:6" ht="15.75" customHeight="1">
      <c r="F507" s="112"/>
    </row>
    <row r="508" spans="6:6" ht="15.75" customHeight="1">
      <c r="F508" s="112"/>
    </row>
    <row r="509" spans="6:6" ht="15.75" customHeight="1">
      <c r="F509" s="112"/>
    </row>
    <row r="510" spans="6:6" ht="15.75" customHeight="1">
      <c r="F510" s="112"/>
    </row>
    <row r="511" spans="6:6" ht="15.75" customHeight="1">
      <c r="F511" s="112"/>
    </row>
    <row r="512" spans="6:6" ht="15.75" customHeight="1">
      <c r="F512" s="112"/>
    </row>
    <row r="513" spans="6:6" ht="15.75" customHeight="1">
      <c r="F513" s="112"/>
    </row>
    <row r="514" spans="6:6" ht="15.75" customHeight="1">
      <c r="F514" s="112"/>
    </row>
    <row r="515" spans="6:6" ht="15.75" customHeight="1">
      <c r="F515" s="112"/>
    </row>
    <row r="516" spans="6:6" ht="15.75" customHeight="1">
      <c r="F516" s="112"/>
    </row>
    <row r="517" spans="6:6" ht="15.75" customHeight="1">
      <c r="F517" s="112"/>
    </row>
    <row r="518" spans="6:6" ht="15.75" customHeight="1">
      <c r="F518" s="112"/>
    </row>
    <row r="519" spans="6:6" ht="15.75" customHeight="1">
      <c r="F519" s="112"/>
    </row>
    <row r="520" spans="6:6" ht="15.75" customHeight="1">
      <c r="F520" s="112"/>
    </row>
    <row r="521" spans="6:6" ht="15.75" customHeight="1">
      <c r="F521" s="112"/>
    </row>
    <row r="522" spans="6:6" ht="15.75" customHeight="1">
      <c r="F522" s="112"/>
    </row>
    <row r="523" spans="6:6" ht="15.75" customHeight="1">
      <c r="F523" s="112"/>
    </row>
    <row r="524" spans="6:6" ht="15.75" customHeight="1">
      <c r="F524" s="112"/>
    </row>
    <row r="525" spans="6:6" ht="15.75" customHeight="1">
      <c r="F525" s="112"/>
    </row>
    <row r="526" spans="6:6" ht="15.75" customHeight="1">
      <c r="F526" s="112"/>
    </row>
    <row r="527" spans="6:6" ht="15.75" customHeight="1">
      <c r="F527" s="112"/>
    </row>
    <row r="528" spans="6:6" ht="15.75" customHeight="1">
      <c r="F528" s="112"/>
    </row>
    <row r="529" spans="6:6" ht="15.75" customHeight="1">
      <c r="F529" s="112"/>
    </row>
    <row r="530" spans="6:6" ht="15.75" customHeight="1">
      <c r="F530" s="112"/>
    </row>
    <row r="531" spans="6:6" ht="15.75" customHeight="1">
      <c r="F531" s="112"/>
    </row>
    <row r="532" spans="6:6" ht="15.75" customHeight="1">
      <c r="F532" s="112"/>
    </row>
    <row r="533" spans="6:6" ht="15.75" customHeight="1">
      <c r="F533" s="112"/>
    </row>
    <row r="534" spans="6:6" ht="15.75" customHeight="1">
      <c r="F534" s="112"/>
    </row>
    <row r="535" spans="6:6" ht="15.75" customHeight="1">
      <c r="F535" s="112"/>
    </row>
    <row r="536" spans="6:6" ht="15.75" customHeight="1">
      <c r="F536" s="112"/>
    </row>
    <row r="537" spans="6:6" ht="15.75" customHeight="1">
      <c r="F537" s="112"/>
    </row>
    <row r="538" spans="6:6" ht="15.75" customHeight="1">
      <c r="F538" s="112"/>
    </row>
    <row r="539" spans="6:6" ht="15.75" customHeight="1">
      <c r="F539" s="112"/>
    </row>
    <row r="540" spans="6:6" ht="15.75" customHeight="1">
      <c r="F540" s="112"/>
    </row>
    <row r="541" spans="6:6" ht="15.75" customHeight="1">
      <c r="F541" s="112"/>
    </row>
    <row r="542" spans="6:6" ht="15.75" customHeight="1">
      <c r="F542" s="112"/>
    </row>
    <row r="543" spans="6:6" ht="15.75" customHeight="1">
      <c r="F543" s="112"/>
    </row>
    <row r="544" spans="6:6" ht="15.75" customHeight="1">
      <c r="F544" s="112"/>
    </row>
    <row r="545" spans="6:6" ht="15.75" customHeight="1">
      <c r="F545" s="112"/>
    </row>
    <row r="546" spans="6:6" ht="15.75" customHeight="1">
      <c r="F546" s="112"/>
    </row>
    <row r="547" spans="6:6" ht="15.75" customHeight="1">
      <c r="F547" s="112"/>
    </row>
    <row r="548" spans="6:6" ht="15.75" customHeight="1">
      <c r="F548" s="112"/>
    </row>
    <row r="549" spans="6:6" ht="15.75" customHeight="1">
      <c r="F549" s="112"/>
    </row>
    <row r="550" spans="6:6" ht="15.75" customHeight="1">
      <c r="F550" s="112"/>
    </row>
    <row r="551" spans="6:6" ht="15.75" customHeight="1">
      <c r="F551" s="112"/>
    </row>
    <row r="552" spans="6:6" ht="15.75" customHeight="1">
      <c r="F552" s="112"/>
    </row>
    <row r="553" spans="6:6" ht="15.75" customHeight="1">
      <c r="F553" s="112"/>
    </row>
    <row r="554" spans="6:6" ht="15.75" customHeight="1">
      <c r="F554" s="112"/>
    </row>
    <row r="555" spans="6:6" ht="15.75" customHeight="1">
      <c r="F555" s="112"/>
    </row>
    <row r="556" spans="6:6" ht="15.75" customHeight="1">
      <c r="F556" s="112"/>
    </row>
    <row r="557" spans="6:6" ht="15.75" customHeight="1">
      <c r="F557" s="112"/>
    </row>
    <row r="558" spans="6:6" ht="15.75" customHeight="1">
      <c r="F558" s="112"/>
    </row>
    <row r="559" spans="6:6" ht="15.75" customHeight="1">
      <c r="F559" s="112"/>
    </row>
    <row r="560" spans="6:6" ht="15.75" customHeight="1">
      <c r="F560" s="112"/>
    </row>
    <row r="561" spans="6:6" ht="15.75" customHeight="1">
      <c r="F561" s="112"/>
    </row>
    <row r="562" spans="6:6" ht="15.75" customHeight="1">
      <c r="F562" s="112"/>
    </row>
    <row r="563" spans="6:6" ht="15.75" customHeight="1">
      <c r="F563" s="112"/>
    </row>
    <row r="564" spans="6:6" ht="15.75" customHeight="1">
      <c r="F564" s="112"/>
    </row>
    <row r="565" spans="6:6" ht="15.75" customHeight="1">
      <c r="F565" s="112"/>
    </row>
    <row r="566" spans="6:6" ht="15.75" customHeight="1">
      <c r="F566" s="112"/>
    </row>
    <row r="567" spans="6:6" ht="15.75" customHeight="1">
      <c r="F567" s="112"/>
    </row>
    <row r="568" spans="6:6" ht="15.75" customHeight="1">
      <c r="F568" s="112"/>
    </row>
    <row r="569" spans="6:6" ht="15.75" customHeight="1">
      <c r="F569" s="112"/>
    </row>
    <row r="570" spans="6:6" ht="15.75" customHeight="1">
      <c r="F570" s="112"/>
    </row>
    <row r="571" spans="6:6" ht="15.75" customHeight="1">
      <c r="F571" s="112"/>
    </row>
    <row r="572" spans="6:6" ht="15.75" customHeight="1">
      <c r="F572" s="112"/>
    </row>
    <row r="573" spans="6:6" ht="15.75" customHeight="1">
      <c r="F573" s="112"/>
    </row>
    <row r="574" spans="6:6" ht="15.75" customHeight="1">
      <c r="F574" s="112"/>
    </row>
    <row r="575" spans="6:6" ht="15.75" customHeight="1">
      <c r="F575" s="112"/>
    </row>
    <row r="576" spans="6:6" ht="15.75" customHeight="1">
      <c r="F576" s="112"/>
    </row>
    <row r="577" spans="6:6" ht="15.75" customHeight="1">
      <c r="F577" s="112"/>
    </row>
    <row r="578" spans="6:6" ht="15.75" customHeight="1">
      <c r="F578" s="112"/>
    </row>
    <row r="579" spans="6:6" ht="15.75" customHeight="1">
      <c r="F579" s="112"/>
    </row>
    <row r="580" spans="6:6" ht="15.75" customHeight="1">
      <c r="F580" s="112"/>
    </row>
    <row r="581" spans="6:6" ht="15.75" customHeight="1">
      <c r="F581" s="112"/>
    </row>
    <row r="582" spans="6:6" ht="15.75" customHeight="1">
      <c r="F582" s="112"/>
    </row>
    <row r="583" spans="6:6" ht="15.75" customHeight="1">
      <c r="F583" s="112"/>
    </row>
    <row r="584" spans="6:6" ht="15.75" customHeight="1">
      <c r="F584" s="112"/>
    </row>
    <row r="585" spans="6:6" ht="15.75" customHeight="1">
      <c r="F585" s="112"/>
    </row>
    <row r="586" spans="6:6" ht="15.75" customHeight="1">
      <c r="F586" s="112"/>
    </row>
    <row r="587" spans="6:6" ht="15.75" customHeight="1">
      <c r="F587" s="112"/>
    </row>
    <row r="588" spans="6:6" ht="15.75" customHeight="1">
      <c r="F588" s="112"/>
    </row>
    <row r="589" spans="6:6" ht="15.75" customHeight="1">
      <c r="F589" s="112"/>
    </row>
    <row r="590" spans="6:6" ht="15.75" customHeight="1">
      <c r="F590" s="112"/>
    </row>
    <row r="591" spans="6:6" ht="15.75" customHeight="1">
      <c r="F591" s="112"/>
    </row>
    <row r="592" spans="6:6" ht="15.75" customHeight="1">
      <c r="F592" s="112"/>
    </row>
    <row r="593" spans="6:6" ht="15.75" customHeight="1">
      <c r="F593" s="112"/>
    </row>
    <row r="594" spans="6:6" ht="15.75" customHeight="1">
      <c r="F594" s="112"/>
    </row>
    <row r="595" spans="6:6" ht="15.75" customHeight="1">
      <c r="F595" s="112"/>
    </row>
    <row r="596" spans="6:6" ht="15.75" customHeight="1">
      <c r="F596" s="112"/>
    </row>
    <row r="597" spans="6:6" ht="15.75" customHeight="1">
      <c r="F597" s="112"/>
    </row>
    <row r="598" spans="6:6" ht="15.75" customHeight="1">
      <c r="F598" s="112"/>
    </row>
    <row r="599" spans="6:6" ht="15.75" customHeight="1">
      <c r="F599" s="112"/>
    </row>
    <row r="600" spans="6:6" ht="15.75" customHeight="1">
      <c r="F600" s="112"/>
    </row>
    <row r="601" spans="6:6" ht="15.75" customHeight="1">
      <c r="F601" s="112"/>
    </row>
    <row r="602" spans="6:6" ht="15.75" customHeight="1">
      <c r="F602" s="112"/>
    </row>
    <row r="603" spans="6:6" ht="15.75" customHeight="1">
      <c r="F603" s="112"/>
    </row>
    <row r="604" spans="6:6" ht="15.75" customHeight="1">
      <c r="F604" s="112"/>
    </row>
    <row r="605" spans="6:6" ht="15.75" customHeight="1">
      <c r="F605" s="112"/>
    </row>
    <row r="606" spans="6:6" ht="15.75" customHeight="1">
      <c r="F606" s="112"/>
    </row>
    <row r="607" spans="6:6" ht="15.75" customHeight="1">
      <c r="F607" s="112"/>
    </row>
    <row r="608" spans="6:6" ht="15.75" customHeight="1">
      <c r="F608" s="112"/>
    </row>
    <row r="609" spans="6:6" ht="15.75" customHeight="1">
      <c r="F609" s="112"/>
    </row>
    <row r="610" spans="6:6" ht="15.75" customHeight="1">
      <c r="F610" s="112"/>
    </row>
    <row r="611" spans="6:6" ht="15.75" customHeight="1">
      <c r="F611" s="112"/>
    </row>
    <row r="612" spans="6:6" ht="15.75" customHeight="1">
      <c r="F612" s="112"/>
    </row>
    <row r="613" spans="6:6" ht="15.75" customHeight="1">
      <c r="F613" s="112"/>
    </row>
    <row r="614" spans="6:6" ht="15.75" customHeight="1">
      <c r="F614" s="112"/>
    </row>
    <row r="615" spans="6:6" ht="15.75" customHeight="1">
      <c r="F615" s="112"/>
    </row>
    <row r="616" spans="6:6" ht="15.75" customHeight="1">
      <c r="F616" s="112"/>
    </row>
    <row r="617" spans="6:6" ht="15.75" customHeight="1">
      <c r="F617" s="112"/>
    </row>
    <row r="618" spans="6:6" ht="15.75" customHeight="1">
      <c r="F618" s="112"/>
    </row>
    <row r="619" spans="6:6" ht="15.75" customHeight="1">
      <c r="F619" s="112"/>
    </row>
    <row r="620" spans="6:6" ht="15.75" customHeight="1">
      <c r="F620" s="112"/>
    </row>
    <row r="621" spans="6:6" ht="15.75" customHeight="1">
      <c r="F621" s="112"/>
    </row>
    <row r="622" spans="6:6" ht="15.75" customHeight="1">
      <c r="F622" s="112"/>
    </row>
    <row r="623" spans="6:6" ht="15.75" customHeight="1">
      <c r="F623" s="112"/>
    </row>
    <row r="624" spans="6:6" ht="15.75" customHeight="1">
      <c r="F624" s="112"/>
    </row>
    <row r="625" spans="6:6" ht="15.75" customHeight="1">
      <c r="F625" s="112"/>
    </row>
    <row r="626" spans="6:6" ht="15.75" customHeight="1">
      <c r="F626" s="112"/>
    </row>
    <row r="627" spans="6:6" ht="15.75" customHeight="1">
      <c r="F627" s="112"/>
    </row>
    <row r="628" spans="6:6" ht="15.75" customHeight="1">
      <c r="F628" s="112"/>
    </row>
    <row r="629" spans="6:6" ht="15.75" customHeight="1">
      <c r="F629" s="112"/>
    </row>
    <row r="630" spans="6:6" ht="15.75" customHeight="1">
      <c r="F630" s="112"/>
    </row>
    <row r="631" spans="6:6" ht="15.75" customHeight="1">
      <c r="F631" s="112"/>
    </row>
    <row r="632" spans="6:6" ht="15.75" customHeight="1">
      <c r="F632" s="112"/>
    </row>
    <row r="633" spans="6:6" ht="15.75" customHeight="1">
      <c r="F633" s="112"/>
    </row>
    <row r="634" spans="6:6" ht="15.75" customHeight="1">
      <c r="F634" s="112"/>
    </row>
    <row r="635" spans="6:6" ht="15.75" customHeight="1">
      <c r="F635" s="112"/>
    </row>
    <row r="636" spans="6:6" ht="15.75" customHeight="1">
      <c r="F636" s="112"/>
    </row>
    <row r="637" spans="6:6" ht="15.75" customHeight="1">
      <c r="F637" s="112"/>
    </row>
    <row r="638" spans="6:6" ht="15.75" customHeight="1">
      <c r="F638" s="112"/>
    </row>
    <row r="639" spans="6:6" ht="15.75" customHeight="1">
      <c r="F639" s="112"/>
    </row>
    <row r="640" spans="6:6" ht="15.75" customHeight="1">
      <c r="F640" s="112"/>
    </row>
    <row r="641" spans="6:6" ht="15.75" customHeight="1">
      <c r="F641" s="112"/>
    </row>
    <row r="642" spans="6:6" ht="15.75" customHeight="1">
      <c r="F642" s="112"/>
    </row>
    <row r="643" spans="6:6" ht="15.75" customHeight="1">
      <c r="F643" s="112"/>
    </row>
    <row r="644" spans="6:6" ht="15.75" customHeight="1">
      <c r="F644" s="112"/>
    </row>
    <row r="645" spans="6:6" ht="15.75" customHeight="1">
      <c r="F645" s="112"/>
    </row>
    <row r="646" spans="6:6" ht="15.75" customHeight="1">
      <c r="F646" s="112"/>
    </row>
    <row r="647" spans="6:6" ht="15.75" customHeight="1">
      <c r="F647" s="112"/>
    </row>
    <row r="648" spans="6:6" ht="15.75" customHeight="1">
      <c r="F648" s="112"/>
    </row>
    <row r="649" spans="6:6" ht="15.75" customHeight="1">
      <c r="F649" s="112"/>
    </row>
    <row r="650" spans="6:6" ht="15.75" customHeight="1">
      <c r="F650" s="112"/>
    </row>
    <row r="651" spans="6:6" ht="15.75" customHeight="1">
      <c r="F651" s="112"/>
    </row>
    <row r="652" spans="6:6" ht="15.75" customHeight="1">
      <c r="F652" s="112"/>
    </row>
    <row r="653" spans="6:6" ht="15.75" customHeight="1">
      <c r="F653" s="112"/>
    </row>
    <row r="654" spans="6:6" ht="15.75" customHeight="1">
      <c r="F654" s="112"/>
    </row>
    <row r="655" spans="6:6" ht="15.75" customHeight="1">
      <c r="F655" s="112"/>
    </row>
    <row r="656" spans="6:6" ht="15.75" customHeight="1">
      <c r="F656" s="112"/>
    </row>
    <row r="657" spans="6:6" ht="15.75" customHeight="1">
      <c r="F657" s="112"/>
    </row>
    <row r="658" spans="6:6" ht="15.75" customHeight="1">
      <c r="F658" s="112"/>
    </row>
    <row r="659" spans="6:6" ht="15.75" customHeight="1">
      <c r="F659" s="112"/>
    </row>
    <row r="660" spans="6:6" ht="15.75" customHeight="1">
      <c r="F660" s="112"/>
    </row>
    <row r="661" spans="6:6" ht="15.75" customHeight="1">
      <c r="F661" s="112"/>
    </row>
    <row r="662" spans="6:6" ht="15.75" customHeight="1">
      <c r="F662" s="112"/>
    </row>
    <row r="663" spans="6:6" ht="15.75" customHeight="1">
      <c r="F663" s="112"/>
    </row>
    <row r="664" spans="6:6" ht="15.75" customHeight="1">
      <c r="F664" s="112"/>
    </row>
    <row r="665" spans="6:6" ht="15.75" customHeight="1">
      <c r="F665" s="112"/>
    </row>
    <row r="666" spans="6:6" ht="15.75" customHeight="1">
      <c r="F666" s="112"/>
    </row>
    <row r="667" spans="6:6" ht="15.75" customHeight="1">
      <c r="F667" s="112"/>
    </row>
    <row r="668" spans="6:6" ht="15.75" customHeight="1">
      <c r="F668" s="112"/>
    </row>
    <row r="669" spans="6:6" ht="15.75" customHeight="1">
      <c r="F669" s="112"/>
    </row>
    <row r="670" spans="6:6" ht="15.75" customHeight="1">
      <c r="F670" s="112"/>
    </row>
    <row r="671" spans="6:6" ht="15.75" customHeight="1">
      <c r="F671" s="112"/>
    </row>
    <row r="672" spans="6:6" ht="15.75" customHeight="1">
      <c r="F672" s="112"/>
    </row>
    <row r="673" spans="6:6" ht="15.75" customHeight="1">
      <c r="F673" s="112"/>
    </row>
    <row r="674" spans="6:6" ht="15.75" customHeight="1">
      <c r="F674" s="112"/>
    </row>
    <row r="675" spans="6:6" ht="15.75" customHeight="1">
      <c r="F675" s="112"/>
    </row>
    <row r="676" spans="6:6" ht="15.75" customHeight="1">
      <c r="F676" s="112"/>
    </row>
    <row r="677" spans="6:6" ht="15.75" customHeight="1">
      <c r="F677" s="112"/>
    </row>
    <row r="678" spans="6:6" ht="15.75" customHeight="1">
      <c r="F678" s="112"/>
    </row>
    <row r="679" spans="6:6" ht="15.75" customHeight="1">
      <c r="F679" s="112"/>
    </row>
    <row r="680" spans="6:6" ht="15.75" customHeight="1">
      <c r="F680" s="112"/>
    </row>
    <row r="681" spans="6:6" ht="15.75" customHeight="1">
      <c r="F681" s="112"/>
    </row>
    <row r="682" spans="6:6" ht="15.75" customHeight="1">
      <c r="F682" s="112"/>
    </row>
    <row r="683" spans="6:6" ht="15.75" customHeight="1">
      <c r="F683" s="112"/>
    </row>
    <row r="684" spans="6:6" ht="15.75" customHeight="1">
      <c r="F684" s="112"/>
    </row>
    <row r="685" spans="6:6" ht="15.75" customHeight="1">
      <c r="F685" s="112"/>
    </row>
    <row r="686" spans="6:6" ht="15.75" customHeight="1">
      <c r="F686" s="112"/>
    </row>
    <row r="687" spans="6:6" ht="15.75" customHeight="1">
      <c r="F687" s="112"/>
    </row>
    <row r="688" spans="6:6" ht="15.75" customHeight="1">
      <c r="F688" s="112"/>
    </row>
    <row r="689" spans="6:6" ht="15.75" customHeight="1">
      <c r="F689" s="112"/>
    </row>
    <row r="690" spans="6:6" ht="15.75" customHeight="1">
      <c r="F690" s="112"/>
    </row>
    <row r="691" spans="6:6" ht="15.75" customHeight="1">
      <c r="F691" s="112"/>
    </row>
    <row r="692" spans="6:6" ht="15.75" customHeight="1">
      <c r="F692" s="112"/>
    </row>
    <row r="693" spans="6:6" ht="15.75" customHeight="1">
      <c r="F693" s="112"/>
    </row>
    <row r="694" spans="6:6" ht="15.75" customHeight="1">
      <c r="F694" s="112"/>
    </row>
    <row r="695" spans="6:6" ht="15.75" customHeight="1">
      <c r="F695" s="112"/>
    </row>
    <row r="696" spans="6:6" ht="15.75" customHeight="1">
      <c r="F696" s="112"/>
    </row>
    <row r="697" spans="6:6" ht="15.75" customHeight="1">
      <c r="F697" s="112"/>
    </row>
    <row r="698" spans="6:6" ht="15.75" customHeight="1">
      <c r="F698" s="112"/>
    </row>
    <row r="699" spans="6:6" ht="15.75" customHeight="1">
      <c r="F699" s="112"/>
    </row>
    <row r="700" spans="6:6" ht="15.75" customHeight="1">
      <c r="F700" s="112"/>
    </row>
    <row r="701" spans="6:6" ht="15.75" customHeight="1">
      <c r="F701" s="112"/>
    </row>
    <row r="702" spans="6:6" ht="15.75" customHeight="1">
      <c r="F702" s="112"/>
    </row>
    <row r="703" spans="6:6" ht="15.75" customHeight="1">
      <c r="F703" s="112"/>
    </row>
    <row r="704" spans="6:6" ht="15.75" customHeight="1">
      <c r="F704" s="112"/>
    </row>
    <row r="705" spans="6:6" ht="15.75" customHeight="1">
      <c r="F705" s="112"/>
    </row>
    <row r="706" spans="6:6" ht="15.75" customHeight="1">
      <c r="F706" s="112"/>
    </row>
    <row r="707" spans="6:6" ht="15.75" customHeight="1">
      <c r="F707" s="112"/>
    </row>
    <row r="708" spans="6:6" ht="15.75" customHeight="1">
      <c r="F708" s="112"/>
    </row>
    <row r="709" spans="6:6" ht="15.75" customHeight="1">
      <c r="F709" s="112"/>
    </row>
    <row r="710" spans="6:6" ht="15.75" customHeight="1">
      <c r="F710" s="112"/>
    </row>
    <row r="711" spans="6:6" ht="15.75" customHeight="1">
      <c r="F711" s="112"/>
    </row>
    <row r="712" spans="6:6" ht="15.75" customHeight="1">
      <c r="F712" s="112"/>
    </row>
    <row r="713" spans="6:6" ht="15.75" customHeight="1">
      <c r="F713" s="112"/>
    </row>
    <row r="714" spans="6:6" ht="15.75" customHeight="1">
      <c r="F714" s="112"/>
    </row>
    <row r="715" spans="6:6" ht="15.75" customHeight="1">
      <c r="F715" s="112"/>
    </row>
    <row r="716" spans="6:6" ht="15.75" customHeight="1">
      <c r="F716" s="112"/>
    </row>
    <row r="717" spans="6:6" ht="15.75" customHeight="1">
      <c r="F717" s="112"/>
    </row>
    <row r="718" spans="6:6" ht="15.75" customHeight="1">
      <c r="F718" s="112"/>
    </row>
    <row r="719" spans="6:6" ht="15.75" customHeight="1">
      <c r="F719" s="112"/>
    </row>
    <row r="720" spans="6:6" ht="15.75" customHeight="1">
      <c r="F720" s="112"/>
    </row>
    <row r="721" spans="6:6" ht="15.75" customHeight="1">
      <c r="F721" s="112"/>
    </row>
    <row r="722" spans="6:6" ht="15.75" customHeight="1">
      <c r="F722" s="112"/>
    </row>
    <row r="723" spans="6:6" ht="15.75" customHeight="1">
      <c r="F723" s="112"/>
    </row>
    <row r="724" spans="6:6" ht="15.75" customHeight="1">
      <c r="F724" s="112"/>
    </row>
    <row r="725" spans="6:6" ht="15.75" customHeight="1">
      <c r="F725" s="112"/>
    </row>
    <row r="726" spans="6:6" ht="15.75" customHeight="1">
      <c r="F726" s="112"/>
    </row>
    <row r="727" spans="6:6" ht="15.75" customHeight="1">
      <c r="F727" s="112"/>
    </row>
    <row r="728" spans="6:6" ht="15.75" customHeight="1">
      <c r="F728" s="112"/>
    </row>
    <row r="729" spans="6:6" ht="15.75" customHeight="1">
      <c r="F729" s="112"/>
    </row>
    <row r="730" spans="6:6" ht="15.75" customHeight="1">
      <c r="F730" s="112"/>
    </row>
    <row r="731" spans="6:6" ht="15.75" customHeight="1">
      <c r="F731" s="112"/>
    </row>
    <row r="732" spans="6:6" ht="15.75" customHeight="1">
      <c r="F732" s="112"/>
    </row>
    <row r="733" spans="6:6" ht="15.75" customHeight="1">
      <c r="F733" s="112"/>
    </row>
    <row r="734" spans="6:6" ht="15.75" customHeight="1">
      <c r="F734" s="112"/>
    </row>
    <row r="735" spans="6:6" ht="15.75" customHeight="1">
      <c r="F735" s="112"/>
    </row>
    <row r="736" spans="6:6" ht="15.75" customHeight="1">
      <c r="F736" s="112"/>
    </row>
    <row r="737" spans="6:6" ht="15.75" customHeight="1">
      <c r="F737" s="112"/>
    </row>
    <row r="738" spans="6:6" ht="15.75" customHeight="1">
      <c r="F738" s="112"/>
    </row>
    <row r="739" spans="6:6" ht="15.75" customHeight="1">
      <c r="F739" s="112"/>
    </row>
    <row r="740" spans="6:6" ht="15.75" customHeight="1">
      <c r="F740" s="112"/>
    </row>
    <row r="741" spans="6:6" ht="15.75" customHeight="1">
      <c r="F741" s="112"/>
    </row>
    <row r="742" spans="6:6" ht="15.75" customHeight="1">
      <c r="F742" s="112"/>
    </row>
    <row r="743" spans="6:6" ht="15.75" customHeight="1">
      <c r="F743" s="112"/>
    </row>
    <row r="744" spans="6:6" ht="15.75" customHeight="1">
      <c r="F744" s="112"/>
    </row>
    <row r="745" spans="6:6" ht="15.75" customHeight="1">
      <c r="F745" s="112"/>
    </row>
    <row r="746" spans="6:6" ht="15.75" customHeight="1">
      <c r="F746" s="112"/>
    </row>
    <row r="747" spans="6:6" ht="15.75" customHeight="1">
      <c r="F747" s="112"/>
    </row>
    <row r="748" spans="6:6" ht="15.75" customHeight="1">
      <c r="F748" s="112"/>
    </row>
    <row r="749" spans="6:6" ht="15.75" customHeight="1">
      <c r="F749" s="112"/>
    </row>
    <row r="750" spans="6:6" ht="15.75" customHeight="1">
      <c r="F750" s="112"/>
    </row>
    <row r="751" spans="6:6" ht="15.75" customHeight="1">
      <c r="F751" s="112"/>
    </row>
    <row r="752" spans="6:6" ht="15.75" customHeight="1">
      <c r="F752" s="112"/>
    </row>
    <row r="753" spans="6:6" ht="15.75" customHeight="1">
      <c r="F753" s="112"/>
    </row>
    <row r="754" spans="6:6" ht="15.75" customHeight="1">
      <c r="F754" s="112"/>
    </row>
    <row r="755" spans="6:6" ht="15.75" customHeight="1">
      <c r="F755" s="112"/>
    </row>
    <row r="756" spans="6:6" ht="15.75" customHeight="1">
      <c r="F756" s="112"/>
    </row>
    <row r="757" spans="6:6" ht="15.75" customHeight="1">
      <c r="F757" s="112"/>
    </row>
    <row r="758" spans="6:6" ht="15.75" customHeight="1">
      <c r="F758" s="112"/>
    </row>
    <row r="759" spans="6:6" ht="15.75" customHeight="1">
      <c r="F759" s="112"/>
    </row>
    <row r="760" spans="6:6" ht="15.75" customHeight="1">
      <c r="F760" s="112"/>
    </row>
    <row r="761" spans="6:6" ht="15.75" customHeight="1">
      <c r="F761" s="112"/>
    </row>
    <row r="762" spans="6:6" ht="15.75" customHeight="1">
      <c r="F762" s="112"/>
    </row>
    <row r="763" spans="6:6" ht="15.75" customHeight="1">
      <c r="F763" s="112"/>
    </row>
    <row r="764" spans="6:6" ht="15.75" customHeight="1">
      <c r="F764" s="112"/>
    </row>
    <row r="765" spans="6:6" ht="15.75" customHeight="1">
      <c r="F765" s="112"/>
    </row>
    <row r="766" spans="6:6" ht="15.75" customHeight="1">
      <c r="F766" s="112"/>
    </row>
    <row r="767" spans="6:6" ht="15.75" customHeight="1">
      <c r="F767" s="112"/>
    </row>
    <row r="768" spans="6:6" ht="15.75" customHeight="1">
      <c r="F768" s="112"/>
    </row>
    <row r="769" spans="6:6" ht="15.75" customHeight="1">
      <c r="F769" s="112"/>
    </row>
    <row r="770" spans="6:6" ht="15.75" customHeight="1">
      <c r="F770" s="112"/>
    </row>
    <row r="771" spans="6:6" ht="15.75" customHeight="1">
      <c r="F771" s="112"/>
    </row>
    <row r="772" spans="6:6" ht="15.75" customHeight="1">
      <c r="F772" s="112"/>
    </row>
    <row r="773" spans="6:6" ht="15.75" customHeight="1">
      <c r="F773" s="112"/>
    </row>
    <row r="774" spans="6:6" ht="15.75" customHeight="1">
      <c r="F774" s="112"/>
    </row>
    <row r="775" spans="6:6" ht="15.75" customHeight="1">
      <c r="F775" s="112"/>
    </row>
    <row r="776" spans="6:6" ht="15.75" customHeight="1">
      <c r="F776" s="112"/>
    </row>
    <row r="777" spans="6:6" ht="15.75" customHeight="1">
      <c r="F777" s="112"/>
    </row>
    <row r="778" spans="6:6" ht="15.75" customHeight="1">
      <c r="F778" s="112"/>
    </row>
    <row r="779" spans="6:6" ht="15.75" customHeight="1">
      <c r="F779" s="112"/>
    </row>
    <row r="780" spans="6:6" ht="15.75" customHeight="1">
      <c r="F780" s="112"/>
    </row>
    <row r="781" spans="6:6" ht="15.75" customHeight="1">
      <c r="F781" s="112"/>
    </row>
    <row r="782" spans="6:6" ht="15.75" customHeight="1">
      <c r="F782" s="112"/>
    </row>
    <row r="783" spans="6:6" ht="15.75" customHeight="1">
      <c r="F783" s="112"/>
    </row>
    <row r="784" spans="6:6" ht="15.75" customHeight="1">
      <c r="F784" s="112"/>
    </row>
    <row r="785" spans="6:6" ht="15.75" customHeight="1">
      <c r="F785" s="112"/>
    </row>
    <row r="786" spans="6:6" ht="15.75" customHeight="1">
      <c r="F786" s="112"/>
    </row>
    <row r="787" spans="6:6" ht="15.75" customHeight="1">
      <c r="F787" s="112"/>
    </row>
    <row r="788" spans="6:6" ht="15.75" customHeight="1">
      <c r="F788" s="112"/>
    </row>
    <row r="789" spans="6:6" ht="15.75" customHeight="1">
      <c r="F789" s="112"/>
    </row>
    <row r="790" spans="6:6" ht="15.75" customHeight="1">
      <c r="F790" s="112"/>
    </row>
    <row r="791" spans="6:6" ht="15.75" customHeight="1">
      <c r="F791" s="112"/>
    </row>
    <row r="792" spans="6:6" ht="15.75" customHeight="1">
      <c r="F792" s="112"/>
    </row>
    <row r="793" spans="6:6" ht="15.75" customHeight="1">
      <c r="F793" s="112"/>
    </row>
    <row r="794" spans="6:6" ht="15.75" customHeight="1">
      <c r="F794" s="112"/>
    </row>
    <row r="795" spans="6:6" ht="15.75" customHeight="1">
      <c r="F795" s="112"/>
    </row>
    <row r="796" spans="6:6" ht="15.75" customHeight="1">
      <c r="F796" s="112"/>
    </row>
    <row r="797" spans="6:6" ht="15.75" customHeight="1">
      <c r="F797" s="112"/>
    </row>
    <row r="798" spans="6:6" ht="15.75" customHeight="1">
      <c r="F798" s="112"/>
    </row>
    <row r="799" spans="6:6" ht="15.75" customHeight="1">
      <c r="F799" s="112"/>
    </row>
    <row r="800" spans="6:6" ht="15.75" customHeight="1">
      <c r="F800" s="112"/>
    </row>
    <row r="801" spans="6:6" ht="15.75" customHeight="1">
      <c r="F801" s="112"/>
    </row>
    <row r="802" spans="6:6" ht="15.75" customHeight="1">
      <c r="F802" s="112"/>
    </row>
    <row r="803" spans="6:6" ht="15.75" customHeight="1">
      <c r="F803" s="112"/>
    </row>
    <row r="804" spans="6:6" ht="15.75" customHeight="1">
      <c r="F804" s="112"/>
    </row>
    <row r="805" spans="6:6" ht="15.75" customHeight="1">
      <c r="F805" s="112"/>
    </row>
    <row r="806" spans="6:6" ht="15.75" customHeight="1">
      <c r="F806" s="112"/>
    </row>
    <row r="807" spans="6:6" ht="15.75" customHeight="1">
      <c r="F807" s="112"/>
    </row>
    <row r="808" spans="6:6" ht="15.75" customHeight="1">
      <c r="F808" s="112"/>
    </row>
    <row r="809" spans="6:6" ht="15.75" customHeight="1">
      <c r="F809" s="112"/>
    </row>
    <row r="810" spans="6:6" ht="15.75" customHeight="1">
      <c r="F810" s="112"/>
    </row>
    <row r="811" spans="6:6" ht="15.75" customHeight="1">
      <c r="F811" s="112"/>
    </row>
    <row r="812" spans="6:6" ht="15.75" customHeight="1">
      <c r="F812" s="112"/>
    </row>
    <row r="813" spans="6:6" ht="15.75" customHeight="1">
      <c r="F813" s="112"/>
    </row>
    <row r="814" spans="6:6" ht="15.75" customHeight="1">
      <c r="F814" s="112"/>
    </row>
    <row r="815" spans="6:6" ht="15.75" customHeight="1">
      <c r="F815" s="112"/>
    </row>
    <row r="816" spans="6:6" ht="15.75" customHeight="1">
      <c r="F816" s="112"/>
    </row>
    <row r="817" spans="6:6" ht="15.75" customHeight="1">
      <c r="F817" s="112"/>
    </row>
    <row r="818" spans="6:6" ht="15.75" customHeight="1">
      <c r="F818" s="112"/>
    </row>
    <row r="819" spans="6:6" ht="15.75" customHeight="1">
      <c r="F819" s="112"/>
    </row>
    <row r="820" spans="6:6" ht="15.75" customHeight="1">
      <c r="F820" s="112"/>
    </row>
    <row r="821" spans="6:6" ht="15.75" customHeight="1">
      <c r="F821" s="112"/>
    </row>
    <row r="822" spans="6:6" ht="15.75" customHeight="1">
      <c r="F822" s="112"/>
    </row>
    <row r="823" spans="6:6" ht="15.75" customHeight="1">
      <c r="F823" s="112"/>
    </row>
    <row r="824" spans="6:6" ht="15.75" customHeight="1">
      <c r="F824" s="112"/>
    </row>
    <row r="825" spans="6:6" ht="15.75" customHeight="1">
      <c r="F825" s="112"/>
    </row>
    <row r="826" spans="6:6" ht="15.75" customHeight="1">
      <c r="F826" s="112"/>
    </row>
    <row r="827" spans="6:6" ht="15.75" customHeight="1">
      <c r="F827" s="112"/>
    </row>
    <row r="828" spans="6:6" ht="15.75" customHeight="1">
      <c r="F828" s="112"/>
    </row>
    <row r="829" spans="6:6" ht="15.75" customHeight="1">
      <c r="F829" s="112"/>
    </row>
    <row r="830" spans="6:6" ht="15.75" customHeight="1">
      <c r="F830" s="112"/>
    </row>
    <row r="831" spans="6:6" ht="15.75" customHeight="1">
      <c r="F831" s="112"/>
    </row>
    <row r="832" spans="6:6" ht="15.75" customHeight="1">
      <c r="F832" s="112"/>
    </row>
    <row r="833" spans="6:6" ht="15.75" customHeight="1">
      <c r="F833" s="112"/>
    </row>
    <row r="834" spans="6:6" ht="15.75" customHeight="1">
      <c r="F834" s="112"/>
    </row>
    <row r="835" spans="6:6" ht="15.75" customHeight="1">
      <c r="F835" s="112"/>
    </row>
    <row r="836" spans="6:6" ht="15.75" customHeight="1">
      <c r="F836" s="112"/>
    </row>
    <row r="837" spans="6:6" ht="15.75" customHeight="1">
      <c r="F837" s="112"/>
    </row>
    <row r="838" spans="6:6" ht="15.75" customHeight="1">
      <c r="F838" s="112"/>
    </row>
    <row r="839" spans="6:6" ht="15.75" customHeight="1">
      <c r="F839" s="112"/>
    </row>
    <row r="840" spans="6:6" ht="15.75" customHeight="1">
      <c r="F840" s="112"/>
    </row>
    <row r="841" spans="6:6" ht="15.75" customHeight="1">
      <c r="F841" s="112"/>
    </row>
    <row r="842" spans="6:6" ht="15.75" customHeight="1">
      <c r="F842" s="112"/>
    </row>
    <row r="843" spans="6:6" ht="15.75" customHeight="1">
      <c r="F843" s="112"/>
    </row>
    <row r="844" spans="6:6" ht="15.75" customHeight="1">
      <c r="F844" s="112"/>
    </row>
    <row r="845" spans="6:6" ht="15.75" customHeight="1">
      <c r="F845" s="112"/>
    </row>
    <row r="846" spans="6:6" ht="15.75" customHeight="1">
      <c r="F846" s="112"/>
    </row>
    <row r="847" spans="6:6" ht="15.75" customHeight="1">
      <c r="F847" s="112"/>
    </row>
    <row r="848" spans="6:6" ht="15.75" customHeight="1">
      <c r="F848" s="112"/>
    </row>
    <row r="849" spans="6:6" ht="15.75" customHeight="1">
      <c r="F849" s="112"/>
    </row>
    <row r="850" spans="6:6" ht="15.75" customHeight="1">
      <c r="F850" s="112"/>
    </row>
    <row r="851" spans="6:6" ht="15.75" customHeight="1">
      <c r="F851" s="112"/>
    </row>
    <row r="852" spans="6:6" ht="15.75" customHeight="1">
      <c r="F852" s="112"/>
    </row>
    <row r="853" spans="6:6" ht="15.75" customHeight="1">
      <c r="F853" s="112"/>
    </row>
    <row r="854" spans="6:6" ht="15.75" customHeight="1">
      <c r="F854" s="112"/>
    </row>
    <row r="855" spans="6:6" ht="15.75" customHeight="1">
      <c r="F855" s="112"/>
    </row>
    <row r="856" spans="6:6" ht="15.75" customHeight="1">
      <c r="F856" s="112"/>
    </row>
    <row r="857" spans="6:6" ht="15.75" customHeight="1">
      <c r="F857" s="112"/>
    </row>
    <row r="858" spans="6:6" ht="15.75" customHeight="1">
      <c r="F858" s="112"/>
    </row>
    <row r="859" spans="6:6" ht="15.75" customHeight="1">
      <c r="F859" s="112"/>
    </row>
    <row r="860" spans="6:6" ht="15.75" customHeight="1">
      <c r="F860" s="112"/>
    </row>
    <row r="861" spans="6:6" ht="15.75" customHeight="1">
      <c r="F861" s="112"/>
    </row>
    <row r="862" spans="6:6" ht="15.75" customHeight="1">
      <c r="F862" s="112"/>
    </row>
    <row r="863" spans="6:6" ht="15.75" customHeight="1">
      <c r="F863" s="112"/>
    </row>
    <row r="864" spans="6:6" ht="15.75" customHeight="1">
      <c r="F864" s="112"/>
    </row>
    <row r="865" spans="6:6" ht="15.75" customHeight="1">
      <c r="F865" s="112"/>
    </row>
    <row r="866" spans="6:6" ht="15.75" customHeight="1">
      <c r="F866" s="112"/>
    </row>
    <row r="867" spans="6:6" ht="15.75" customHeight="1">
      <c r="F867" s="112"/>
    </row>
    <row r="868" spans="6:6" ht="15.75" customHeight="1">
      <c r="F868" s="112"/>
    </row>
    <row r="869" spans="6:6" ht="15.75" customHeight="1">
      <c r="F869" s="112"/>
    </row>
    <row r="870" spans="6:6" ht="15.75" customHeight="1">
      <c r="F870" s="112"/>
    </row>
    <row r="871" spans="6:6" ht="15.75" customHeight="1">
      <c r="F871" s="112"/>
    </row>
    <row r="872" spans="6:6" ht="15.75" customHeight="1">
      <c r="F872" s="112"/>
    </row>
    <row r="873" spans="6:6" ht="15.75" customHeight="1">
      <c r="F873" s="112"/>
    </row>
    <row r="874" spans="6:6" ht="15.75" customHeight="1">
      <c r="F874" s="112"/>
    </row>
    <row r="875" spans="6:6" ht="15.75" customHeight="1">
      <c r="F875" s="112"/>
    </row>
    <row r="876" spans="6:6" ht="15.75" customHeight="1">
      <c r="F876" s="112"/>
    </row>
    <row r="877" spans="6:6" ht="15.75" customHeight="1">
      <c r="F877" s="112"/>
    </row>
    <row r="878" spans="6:6" ht="15.75" customHeight="1">
      <c r="F878" s="112"/>
    </row>
    <row r="879" spans="6:6" ht="15.75" customHeight="1">
      <c r="F879" s="112"/>
    </row>
    <row r="880" spans="6:6" ht="15.75" customHeight="1">
      <c r="F880" s="112"/>
    </row>
    <row r="881" spans="6:6" ht="15.75" customHeight="1">
      <c r="F881" s="112"/>
    </row>
    <row r="882" spans="6:6" ht="15.75" customHeight="1">
      <c r="F882" s="112"/>
    </row>
    <row r="883" spans="6:6" ht="15.75" customHeight="1">
      <c r="F883" s="112"/>
    </row>
    <row r="884" spans="6:6" ht="15.75" customHeight="1">
      <c r="F884" s="112"/>
    </row>
    <row r="885" spans="6:6" ht="15.75" customHeight="1">
      <c r="F885" s="112"/>
    </row>
    <row r="886" spans="6:6" ht="15.75" customHeight="1">
      <c r="F886" s="112"/>
    </row>
    <row r="887" spans="6:6" ht="15.75" customHeight="1">
      <c r="F887" s="112"/>
    </row>
    <row r="888" spans="6:6" ht="15.75" customHeight="1">
      <c r="F888" s="112"/>
    </row>
    <row r="889" spans="6:6" ht="15.75" customHeight="1">
      <c r="F889" s="112"/>
    </row>
    <row r="890" spans="6:6" ht="15.75" customHeight="1">
      <c r="F890" s="112"/>
    </row>
    <row r="891" spans="6:6" ht="15.75" customHeight="1">
      <c r="F891" s="112"/>
    </row>
    <row r="892" spans="6:6" ht="15.75" customHeight="1">
      <c r="F892" s="112"/>
    </row>
    <row r="893" spans="6:6" ht="15.75" customHeight="1">
      <c r="F893" s="112"/>
    </row>
    <row r="894" spans="6:6" ht="15.75" customHeight="1">
      <c r="F894" s="112"/>
    </row>
    <row r="895" spans="6:6" ht="15.75" customHeight="1">
      <c r="F895" s="112"/>
    </row>
    <row r="896" spans="6:6" ht="15.75" customHeight="1">
      <c r="F896" s="112"/>
    </row>
    <row r="897" spans="6:6" ht="15.75" customHeight="1">
      <c r="F897" s="112"/>
    </row>
    <row r="898" spans="6:6" ht="15.75" customHeight="1">
      <c r="F898" s="112"/>
    </row>
    <row r="899" spans="6:6" ht="15.75" customHeight="1">
      <c r="F899" s="112"/>
    </row>
    <row r="900" spans="6:6" ht="15.75" customHeight="1">
      <c r="F900" s="112"/>
    </row>
    <row r="901" spans="6:6" ht="15.75" customHeight="1">
      <c r="F901" s="112"/>
    </row>
    <row r="902" spans="6:6" ht="15.75" customHeight="1">
      <c r="F902" s="112"/>
    </row>
    <row r="903" spans="6:6" ht="15.75" customHeight="1">
      <c r="F903" s="112"/>
    </row>
    <row r="904" spans="6:6" ht="15.75" customHeight="1">
      <c r="F904" s="112"/>
    </row>
    <row r="905" spans="6:6" ht="15.75" customHeight="1">
      <c r="F905" s="112"/>
    </row>
    <row r="906" spans="6:6" ht="15.75" customHeight="1">
      <c r="F906" s="112"/>
    </row>
    <row r="907" spans="6:6" ht="15.75" customHeight="1">
      <c r="F907" s="112"/>
    </row>
    <row r="908" spans="6:6" ht="15.75" customHeight="1">
      <c r="F908" s="112"/>
    </row>
    <row r="909" spans="6:6" ht="15.75" customHeight="1">
      <c r="F909" s="112"/>
    </row>
    <row r="910" spans="6:6" ht="15.75" customHeight="1">
      <c r="F910" s="112"/>
    </row>
    <row r="911" spans="6:6" ht="15.75" customHeight="1">
      <c r="F911" s="112"/>
    </row>
    <row r="912" spans="6:6" ht="15.75" customHeight="1">
      <c r="F912" s="112"/>
    </row>
    <row r="913" spans="6:6" ht="15.75" customHeight="1">
      <c r="F913" s="112"/>
    </row>
    <row r="914" spans="6:6" ht="15.75" customHeight="1">
      <c r="F914" s="112"/>
    </row>
    <row r="915" spans="6:6" ht="15.75" customHeight="1">
      <c r="F915" s="112"/>
    </row>
    <row r="916" spans="6:6" ht="15.75" customHeight="1">
      <c r="F916" s="112"/>
    </row>
    <row r="917" spans="6:6" ht="15.75" customHeight="1">
      <c r="F917" s="112"/>
    </row>
    <row r="918" spans="6:6" ht="15.75" customHeight="1">
      <c r="F918" s="112"/>
    </row>
    <row r="919" spans="6:6" ht="15.75" customHeight="1">
      <c r="F919" s="112"/>
    </row>
    <row r="920" spans="6:6" ht="15.75" customHeight="1">
      <c r="F920" s="112"/>
    </row>
    <row r="921" spans="6:6" ht="15.75" customHeight="1">
      <c r="F921" s="112"/>
    </row>
    <row r="922" spans="6:6" ht="15.75" customHeight="1">
      <c r="F922" s="112"/>
    </row>
    <row r="923" spans="6:6" ht="15.75" customHeight="1">
      <c r="F923" s="112"/>
    </row>
    <row r="924" spans="6:6" ht="15.75" customHeight="1">
      <c r="F924" s="112"/>
    </row>
    <row r="925" spans="6:6" ht="15.75" customHeight="1">
      <c r="F925" s="112"/>
    </row>
    <row r="926" spans="6:6" ht="15.75" customHeight="1">
      <c r="F926" s="112"/>
    </row>
    <row r="927" spans="6:6" ht="15.75" customHeight="1">
      <c r="F927" s="112"/>
    </row>
    <row r="928" spans="6:6" ht="15.75" customHeight="1">
      <c r="F928" s="112"/>
    </row>
    <row r="929" spans="6:6" ht="15.75" customHeight="1">
      <c r="F929" s="112"/>
    </row>
    <row r="930" spans="6:6" ht="15.75" customHeight="1">
      <c r="F930" s="112"/>
    </row>
    <row r="931" spans="6:6" ht="15.75" customHeight="1">
      <c r="F931" s="112"/>
    </row>
    <row r="932" spans="6:6" ht="15.75" customHeight="1">
      <c r="F932" s="112"/>
    </row>
    <row r="933" spans="6:6" ht="15.75" customHeight="1">
      <c r="F933" s="112"/>
    </row>
    <row r="934" spans="6:6" ht="15.75" customHeight="1">
      <c r="F934" s="112"/>
    </row>
    <row r="935" spans="6:6" ht="15.75" customHeight="1">
      <c r="F935" s="112"/>
    </row>
    <row r="936" spans="6:6" ht="15.75" customHeight="1">
      <c r="F936" s="112"/>
    </row>
    <row r="937" spans="6:6" ht="15.75" customHeight="1">
      <c r="F937" s="112"/>
    </row>
    <row r="938" spans="6:6" ht="15.75" customHeight="1">
      <c r="F938" s="112"/>
    </row>
    <row r="939" spans="6:6" ht="15.75" customHeight="1">
      <c r="F939" s="112"/>
    </row>
    <row r="940" spans="6:6" ht="15.75" customHeight="1">
      <c r="F940" s="112"/>
    </row>
    <row r="941" spans="6:6" ht="15.75" customHeight="1">
      <c r="F941" s="112"/>
    </row>
    <row r="942" spans="6:6" ht="15.75" customHeight="1">
      <c r="F942" s="112"/>
    </row>
    <row r="943" spans="6:6" ht="15.75" customHeight="1">
      <c r="F943" s="112"/>
    </row>
    <row r="944" spans="6:6" ht="15.75" customHeight="1">
      <c r="F944" s="112"/>
    </row>
    <row r="945" spans="6:6" ht="15.75" customHeight="1">
      <c r="F945" s="112"/>
    </row>
    <row r="946" spans="6:6" ht="15.75" customHeight="1">
      <c r="F946" s="112"/>
    </row>
    <row r="947" spans="6:6" ht="15.75" customHeight="1">
      <c r="F947" s="112"/>
    </row>
    <row r="948" spans="6:6" ht="15.75" customHeight="1">
      <c r="F948" s="112"/>
    </row>
    <row r="949" spans="6:6" ht="15.75" customHeight="1">
      <c r="F949" s="112"/>
    </row>
    <row r="950" spans="6:6" ht="15.75" customHeight="1">
      <c r="F950" s="112"/>
    </row>
    <row r="951" spans="6:6" ht="15.75" customHeight="1">
      <c r="F951" s="112"/>
    </row>
    <row r="952" spans="6:6" ht="15.75" customHeight="1">
      <c r="F952" s="112"/>
    </row>
    <row r="953" spans="6:6" ht="15.75" customHeight="1">
      <c r="F953" s="112"/>
    </row>
    <row r="954" spans="6:6" ht="15.75" customHeight="1">
      <c r="F954" s="112"/>
    </row>
    <row r="955" spans="6:6" ht="15.75" customHeight="1">
      <c r="F955" s="112"/>
    </row>
    <row r="956" spans="6:6" ht="15.75" customHeight="1">
      <c r="F956" s="112"/>
    </row>
    <row r="957" spans="6:6" ht="15.75" customHeight="1">
      <c r="F957" s="112"/>
    </row>
    <row r="958" spans="6:6" ht="15.75" customHeight="1">
      <c r="F958" s="112"/>
    </row>
    <row r="959" spans="6:6" ht="15.75" customHeight="1">
      <c r="F959" s="112"/>
    </row>
    <row r="960" spans="6:6" ht="15.75" customHeight="1">
      <c r="F960" s="112"/>
    </row>
    <row r="961" spans="6:6" ht="15.75" customHeight="1">
      <c r="F961" s="112"/>
    </row>
    <row r="962" spans="6:6" ht="15.75" customHeight="1">
      <c r="F962" s="112"/>
    </row>
    <row r="963" spans="6:6" ht="15.75" customHeight="1">
      <c r="F963" s="112"/>
    </row>
    <row r="964" spans="6:6" ht="15.75" customHeight="1">
      <c r="F964" s="112"/>
    </row>
    <row r="965" spans="6:6" ht="15.75" customHeight="1">
      <c r="F965" s="112"/>
    </row>
    <row r="966" spans="6:6" ht="15.75" customHeight="1">
      <c r="F966" s="112"/>
    </row>
    <row r="967" spans="6:6" ht="15.75" customHeight="1">
      <c r="F967" s="112"/>
    </row>
    <row r="968" spans="6:6" ht="15.75" customHeight="1">
      <c r="F968" s="112"/>
    </row>
    <row r="969" spans="6:6" ht="15.75" customHeight="1">
      <c r="F969" s="112"/>
    </row>
    <row r="970" spans="6:6" ht="15.75" customHeight="1">
      <c r="F970" s="112"/>
    </row>
    <row r="971" spans="6:6" ht="15.75" customHeight="1">
      <c r="F971" s="112"/>
    </row>
    <row r="972" spans="6:6" ht="15.75" customHeight="1">
      <c r="F972" s="112"/>
    </row>
    <row r="973" spans="6:6" ht="15.75" customHeight="1">
      <c r="F973" s="112"/>
    </row>
    <row r="974" spans="6:6" ht="15.75" customHeight="1">
      <c r="F974" s="112"/>
    </row>
    <row r="975" spans="6:6" ht="15.75" customHeight="1">
      <c r="F975" s="112"/>
    </row>
    <row r="976" spans="6:6" ht="15.75" customHeight="1">
      <c r="F976" s="112"/>
    </row>
    <row r="977" spans="6:6" ht="15.75" customHeight="1">
      <c r="F977" s="112"/>
    </row>
    <row r="978" spans="6:6" ht="15.75" customHeight="1">
      <c r="F978" s="112"/>
    </row>
    <row r="979" spans="6:6" ht="15.75" customHeight="1">
      <c r="F979" s="112"/>
    </row>
    <row r="980" spans="6:6" ht="15.75" customHeight="1">
      <c r="F980" s="112"/>
    </row>
    <row r="981" spans="6:6" ht="15.75" customHeight="1">
      <c r="F981" s="112"/>
    </row>
    <row r="982" spans="6:6" ht="15.75" customHeight="1">
      <c r="F982" s="112"/>
    </row>
    <row r="983" spans="6:6" ht="15.75" customHeight="1">
      <c r="F983" s="112"/>
    </row>
    <row r="984" spans="6:6" ht="15.75" customHeight="1">
      <c r="F984" s="112"/>
    </row>
    <row r="985" spans="6:6" ht="15.75" customHeight="1">
      <c r="F985" s="112"/>
    </row>
    <row r="986" spans="6:6" ht="15.75" customHeight="1">
      <c r="F986" s="112"/>
    </row>
    <row r="987" spans="6:6" ht="15.75" customHeight="1">
      <c r="F987" s="112"/>
    </row>
    <row r="988" spans="6:6" ht="15.75" customHeight="1">
      <c r="F988" s="112"/>
    </row>
    <row r="989" spans="6:6" ht="15.75" customHeight="1">
      <c r="F989" s="112"/>
    </row>
    <row r="990" spans="6:6" ht="15.75" customHeight="1">
      <c r="F990" s="112"/>
    </row>
    <row r="991" spans="6:6" ht="15.75" customHeight="1">
      <c r="F991" s="112"/>
    </row>
    <row r="992" spans="6:6" ht="15.75" customHeight="1">
      <c r="F992" s="112"/>
    </row>
    <row r="993" spans="6:6" ht="15.75" customHeight="1">
      <c r="F993" s="112"/>
    </row>
    <row r="994" spans="6:6" ht="15.75" customHeight="1">
      <c r="F994" s="112"/>
    </row>
    <row r="995" spans="6:6" ht="15.75" customHeight="1">
      <c r="F995" s="112"/>
    </row>
    <row r="996" spans="6:6" ht="15.75" customHeight="1">
      <c r="F996" s="112"/>
    </row>
    <row r="997" spans="6:6" ht="15.75" customHeight="1">
      <c r="F997" s="112"/>
    </row>
    <row r="998" spans="6:6" ht="15.75" customHeight="1">
      <c r="F998" s="112"/>
    </row>
    <row r="999" spans="6:6" ht="15.75" customHeight="1">
      <c r="F999" s="112"/>
    </row>
    <row r="1000" spans="6:6" ht="15.75" customHeight="1">
      <c r="F1000" s="112"/>
    </row>
  </sheetData>
  <mergeCells count="92">
    <mergeCell ref="B299:B300"/>
    <mergeCell ref="B303:B304"/>
    <mergeCell ref="B151:B152"/>
    <mergeCell ref="B155:B156"/>
    <mergeCell ref="B279:B280"/>
    <mergeCell ref="B283:B284"/>
    <mergeCell ref="B287:B288"/>
    <mergeCell ref="B291:B292"/>
    <mergeCell ref="B295:B296"/>
    <mergeCell ref="B315:B316"/>
    <mergeCell ref="B307:B308"/>
    <mergeCell ref="B311:B312"/>
    <mergeCell ref="B347:B348"/>
    <mergeCell ref="B327:B328"/>
    <mergeCell ref="B343:B344"/>
    <mergeCell ref="B339:B340"/>
    <mergeCell ref="B363:B364"/>
    <mergeCell ref="B367:B368"/>
    <mergeCell ref="B323:B324"/>
    <mergeCell ref="B319:B320"/>
    <mergeCell ref="B331:B332"/>
    <mergeCell ref="B335:B336"/>
    <mergeCell ref="B355:B356"/>
    <mergeCell ref="B359:B360"/>
    <mergeCell ref="B351:B352"/>
    <mergeCell ref="B99:B100"/>
    <mergeCell ref="B103:B104"/>
    <mergeCell ref="B131:B132"/>
    <mergeCell ref="B135:B136"/>
    <mergeCell ref="B199:B200"/>
    <mergeCell ref="B195:B196"/>
    <mergeCell ref="B191:B192"/>
    <mergeCell ref="B163:B164"/>
    <mergeCell ref="B119:B120"/>
    <mergeCell ref="B167:B168"/>
    <mergeCell ref="B171:B172"/>
    <mergeCell ref="B175:B176"/>
    <mergeCell ref="B179:B180"/>
    <mergeCell ref="B183:B184"/>
    <mergeCell ref="B107:B108"/>
    <mergeCell ref="B115:B116"/>
    <mergeCell ref="B111:B112"/>
    <mergeCell ref="B231:B232"/>
    <mergeCell ref="B123:B124"/>
    <mergeCell ref="B203:B204"/>
    <mergeCell ref="B207:B208"/>
    <mergeCell ref="B211:B212"/>
    <mergeCell ref="B215:B216"/>
    <mergeCell ref="B219:B220"/>
    <mergeCell ref="B223:B224"/>
    <mergeCell ref="B227:B228"/>
    <mergeCell ref="B23:B24"/>
    <mergeCell ref="B27:B28"/>
    <mergeCell ref="B31:B32"/>
    <mergeCell ref="B35:B36"/>
    <mergeCell ref="B3:B4"/>
    <mergeCell ref="B7:B8"/>
    <mergeCell ref="B11:B12"/>
    <mergeCell ref="B15:B16"/>
    <mergeCell ref="B19:B20"/>
    <mergeCell ref="B43:B44"/>
    <mergeCell ref="B39:B40"/>
    <mergeCell ref="B95:B96"/>
    <mergeCell ref="B47:B48"/>
    <mergeCell ref="B51:B52"/>
    <mergeCell ref="B55:B56"/>
    <mergeCell ref="B59:B60"/>
    <mergeCell ref="B63:B64"/>
    <mergeCell ref="B67:B68"/>
    <mergeCell ref="B71:B72"/>
    <mergeCell ref="B75:B76"/>
    <mergeCell ref="B275:B276"/>
    <mergeCell ref="B243:B244"/>
    <mergeCell ref="B247:B248"/>
    <mergeCell ref="B259:B260"/>
    <mergeCell ref="B79:B80"/>
    <mergeCell ref="B83:B84"/>
    <mergeCell ref="B91:B92"/>
    <mergeCell ref="B87:B88"/>
    <mergeCell ref="B187:B188"/>
    <mergeCell ref="B159:B160"/>
    <mergeCell ref="B127:B128"/>
    <mergeCell ref="B147:B148"/>
    <mergeCell ref="B143:B144"/>
    <mergeCell ref="B139:B140"/>
    <mergeCell ref="B239:B240"/>
    <mergeCell ref="B235:B236"/>
    <mergeCell ref="B251:B252"/>
    <mergeCell ref="B255:B256"/>
    <mergeCell ref="B263:B264"/>
    <mergeCell ref="B267:B268"/>
    <mergeCell ref="B271:B272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>
      <selection activeCell="M7" sqref="M7"/>
    </sheetView>
  </sheetViews>
  <sheetFormatPr baseColWidth="10" defaultColWidth="11.1640625" defaultRowHeight="15" customHeight="1"/>
  <cols>
    <col min="1" max="1" width="3.5" customWidth="1"/>
    <col min="2" max="2" width="10.5" customWidth="1"/>
    <col min="3" max="3" width="39.33203125" customWidth="1"/>
    <col min="4" max="4" width="2.6640625" customWidth="1"/>
    <col min="5" max="5" width="10.5" customWidth="1"/>
    <col min="6" max="6" width="2.83203125" customWidth="1"/>
    <col min="7" max="8" width="13.83203125" customWidth="1"/>
    <col min="9" max="9" width="2.83203125" customWidth="1"/>
    <col min="10" max="10" width="15.33203125" style="363" customWidth="1"/>
    <col min="11" max="11" width="13.5" customWidth="1"/>
    <col min="12" max="26" width="10.5" customWidth="1"/>
  </cols>
  <sheetData>
    <row r="1" spans="1:26" ht="44" customHeight="1">
      <c r="C1" s="218" t="s">
        <v>432</v>
      </c>
      <c r="H1" s="66" t="s">
        <v>191</v>
      </c>
      <c r="I1" s="167" t="s">
        <v>358</v>
      </c>
      <c r="J1" s="358">
        <f>SUM(G3:G26)</f>
        <v>2300</v>
      </c>
    </row>
    <row r="2" spans="1:26" ht="44" customHeight="1">
      <c r="G2" s="169" t="s">
        <v>359</v>
      </c>
      <c r="H2" s="170"/>
      <c r="J2" s="359"/>
      <c r="K2" s="171"/>
    </row>
    <row r="3" spans="1:26" ht="19.5" customHeight="1">
      <c r="A3" s="43"/>
      <c r="B3" s="172">
        <v>1</v>
      </c>
      <c r="C3" s="43" t="str">
        <f>'Single Score'!C156</f>
        <v>Gregory Burk</v>
      </c>
      <c r="D3" s="43"/>
      <c r="E3" s="43">
        <f>'Single Score'!K156</f>
        <v>755</v>
      </c>
      <c r="F3" s="43"/>
      <c r="G3" s="174">
        <v>450</v>
      </c>
      <c r="H3" s="174"/>
      <c r="I3" s="43"/>
      <c r="J3" s="360"/>
      <c r="K3" s="219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9.5" customHeight="1">
      <c r="A4" s="43"/>
      <c r="B4" s="172">
        <v>2</v>
      </c>
      <c r="C4" s="43" t="str">
        <f>'Single Score'!C332</f>
        <v>Margie Graham</v>
      </c>
      <c r="D4" s="43"/>
      <c r="E4" s="43">
        <f>'Single Score'!K332</f>
        <v>735</v>
      </c>
      <c r="F4" s="43"/>
      <c r="G4" s="174">
        <v>225</v>
      </c>
      <c r="H4" s="174"/>
      <c r="I4" s="43"/>
      <c r="J4" s="360"/>
      <c r="K4" s="219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9.5" customHeight="1">
      <c r="A5" s="43"/>
      <c r="B5" s="172">
        <v>3</v>
      </c>
      <c r="C5" s="43" t="str">
        <f>'Single Score'!C104</f>
        <v>Kimberly Beck</v>
      </c>
      <c r="D5" s="43"/>
      <c r="E5" s="43">
        <f>'Single Score'!K104</f>
        <v>728</v>
      </c>
      <c r="F5" s="43"/>
      <c r="G5" s="220">
        <v>145</v>
      </c>
      <c r="H5" s="174"/>
      <c r="I5" s="43"/>
      <c r="J5" s="360"/>
      <c r="K5" s="219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9.5" customHeight="1">
      <c r="A6" s="43"/>
      <c r="B6" s="172">
        <v>4</v>
      </c>
      <c r="C6" s="43" t="str">
        <f>'Single Score'!C168</f>
        <v>Anthony Mowl</v>
      </c>
      <c r="D6" s="43"/>
      <c r="E6" s="43">
        <f>'Single Score'!K168</f>
        <v>727</v>
      </c>
      <c r="F6" s="43"/>
      <c r="G6" s="220">
        <v>125</v>
      </c>
      <c r="H6" s="174"/>
      <c r="I6" s="43"/>
      <c r="J6" s="360"/>
      <c r="K6" s="219"/>
      <c r="L6" s="43"/>
      <c r="M6" s="43"/>
      <c r="N6" s="179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9.5" customHeight="1">
      <c r="A7" s="43"/>
      <c r="B7" s="172">
        <v>5</v>
      </c>
      <c r="C7" s="43" t="str">
        <f>'Single Score'!C340</f>
        <v>Elexis Banks</v>
      </c>
      <c r="D7" s="43"/>
      <c r="E7" s="43">
        <f>'Single Score'!K340</f>
        <v>724</v>
      </c>
      <c r="F7" s="43"/>
      <c r="G7" s="174">
        <v>120</v>
      </c>
      <c r="H7" s="174"/>
      <c r="I7" s="43"/>
      <c r="J7" s="360"/>
      <c r="K7" s="219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9.5" customHeight="1">
      <c r="A8" s="43"/>
      <c r="B8" s="172">
        <v>6</v>
      </c>
      <c r="C8" s="43" t="str">
        <f>'Single Score'!C184</f>
        <v>Charles McBee</v>
      </c>
      <c r="D8" s="43"/>
      <c r="E8" s="43">
        <f>'Single Score'!K184</f>
        <v>705</v>
      </c>
      <c r="F8" s="43"/>
      <c r="G8" s="174">
        <v>110</v>
      </c>
      <c r="H8" s="174"/>
      <c r="I8" s="43"/>
      <c r="J8" s="360"/>
      <c r="K8" s="219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9.5" customHeight="1">
      <c r="A9" s="43"/>
      <c r="B9" s="172">
        <v>7</v>
      </c>
      <c r="C9" s="43" t="str">
        <f>'Single Score'!C164</f>
        <v>Philip Mills</v>
      </c>
      <c r="D9" s="43"/>
      <c r="E9" s="43">
        <f>'Single Score'!K164</f>
        <v>703</v>
      </c>
      <c r="F9" s="43"/>
      <c r="G9" s="174">
        <v>105</v>
      </c>
      <c r="H9" s="174"/>
      <c r="I9" s="43"/>
      <c r="J9" s="360"/>
      <c r="K9" s="219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9.5" customHeight="1">
      <c r="A10" s="43"/>
      <c r="B10" s="172">
        <v>8</v>
      </c>
      <c r="C10" s="43" t="str">
        <f>'Single Score'!C36</f>
        <v>Douglas Haley</v>
      </c>
      <c r="D10" s="43"/>
      <c r="E10" s="43">
        <f>'Single Score'!K36</f>
        <v>698</v>
      </c>
      <c r="F10" s="43"/>
      <c r="G10" s="174">
        <v>100</v>
      </c>
      <c r="H10" s="174"/>
      <c r="I10" s="43"/>
      <c r="J10" s="360"/>
      <c r="K10" s="219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9.5" customHeight="1">
      <c r="A11" s="43"/>
      <c r="B11" s="172">
        <v>9</v>
      </c>
      <c r="C11" s="43" t="str">
        <f>'Single Score'!C292</f>
        <v>Janet Bowman</v>
      </c>
      <c r="D11" s="43"/>
      <c r="E11" s="43">
        <f>'Single Score'!K292</f>
        <v>697</v>
      </c>
      <c r="F11" s="43"/>
      <c r="G11" s="174">
        <v>95</v>
      </c>
      <c r="H11" s="174"/>
      <c r="I11" s="43"/>
      <c r="J11" s="360"/>
      <c r="K11" s="219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9.5" customHeight="1">
      <c r="A12" s="43"/>
      <c r="B12" s="172">
        <v>10</v>
      </c>
      <c r="C12" s="43" t="str">
        <f>'Single Score'!C200</f>
        <v>Cody Burks</v>
      </c>
      <c r="D12" s="43"/>
      <c r="E12" s="43">
        <f>'Single Score'!K200</f>
        <v>694</v>
      </c>
      <c r="F12" s="43"/>
      <c r="G12" s="174">
        <v>90</v>
      </c>
      <c r="H12" s="174"/>
      <c r="I12" s="43"/>
      <c r="J12" s="360"/>
      <c r="K12" s="219"/>
      <c r="L12" s="43"/>
      <c r="M12" s="43" t="s">
        <v>439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9.5" customHeight="1">
      <c r="A13" s="43"/>
      <c r="B13" s="172">
        <v>11</v>
      </c>
      <c r="C13" s="43" t="str">
        <f>'Single Score'!C140</f>
        <v>Michael Triplett</v>
      </c>
      <c r="D13" s="43"/>
      <c r="E13" s="43">
        <f>'Single Score'!K140</f>
        <v>689</v>
      </c>
      <c r="F13" s="43"/>
      <c r="G13" s="174">
        <v>85</v>
      </c>
      <c r="H13" s="174"/>
      <c r="I13" s="43"/>
      <c r="J13" s="360"/>
      <c r="K13" s="219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9.5" customHeight="1">
      <c r="A14" s="43"/>
      <c r="B14" s="172">
        <v>12</v>
      </c>
      <c r="C14" s="43" t="str">
        <f>'Single Score'!C44</f>
        <v>John Sidener</v>
      </c>
      <c r="D14" s="43"/>
      <c r="E14" s="43">
        <f>'Single Score'!K44</f>
        <v>684</v>
      </c>
      <c r="F14" s="43"/>
      <c r="G14" s="174">
        <v>80</v>
      </c>
      <c r="H14" s="164"/>
      <c r="I14" s="43"/>
      <c r="J14" s="360"/>
      <c r="K14" s="219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9.5" customHeight="1">
      <c r="A15" s="43"/>
      <c r="B15" s="172">
        <v>13</v>
      </c>
      <c r="C15" s="43" t="str">
        <f>'Single Score'!C32</f>
        <v>Walter Holder</v>
      </c>
      <c r="D15" s="43"/>
      <c r="E15" s="43">
        <f>'Single Score'!K32</f>
        <v>680</v>
      </c>
      <c r="F15" s="43"/>
      <c r="G15" s="174">
        <v>75</v>
      </c>
      <c r="H15" s="164"/>
      <c r="I15" s="43"/>
      <c r="J15" s="360"/>
      <c r="K15" s="219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9.5" customHeight="1">
      <c r="A16" s="43"/>
      <c r="B16" s="172">
        <v>14</v>
      </c>
      <c r="C16" s="43" t="str">
        <f>'Single Score'!C316</f>
        <v>Jennifer Sizemore</v>
      </c>
      <c r="D16" s="43"/>
      <c r="E16" s="43">
        <f>'Single Score'!K316</f>
        <v>679</v>
      </c>
      <c r="F16" s="43"/>
      <c r="G16" s="220">
        <v>65</v>
      </c>
      <c r="H16" s="221" t="s">
        <v>442</v>
      </c>
      <c r="I16" s="43"/>
      <c r="J16" s="360"/>
      <c r="K16" s="219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9.5" customHeight="1">
      <c r="A17" s="43"/>
      <c r="B17" s="172">
        <v>15</v>
      </c>
      <c r="C17" s="43" t="str">
        <f>'Single Score'!C348</f>
        <v>Abel Torres</v>
      </c>
      <c r="D17" s="43"/>
      <c r="E17" s="43">
        <f>'Single Score'!K348</f>
        <v>679</v>
      </c>
      <c r="F17" s="43"/>
      <c r="G17" s="174">
        <v>65</v>
      </c>
      <c r="H17" s="221" t="s">
        <v>442</v>
      </c>
      <c r="I17" s="43"/>
      <c r="J17" s="360"/>
      <c r="K17" s="219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9.5" customHeight="1">
      <c r="A18" s="43"/>
      <c r="B18" s="172">
        <v>16</v>
      </c>
      <c r="C18" s="43" t="str">
        <f>'Single Score'!C136</f>
        <v>Bobbye Phillips</v>
      </c>
      <c r="D18" s="43"/>
      <c r="E18" s="43">
        <f>'Single Score'!K136</f>
        <v>676</v>
      </c>
      <c r="F18" s="43"/>
      <c r="G18" s="174">
        <v>60</v>
      </c>
      <c r="H18" s="164"/>
      <c r="I18" s="43"/>
      <c r="J18" s="360"/>
      <c r="K18" s="219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9.5" customHeight="1">
      <c r="A19" s="43"/>
      <c r="B19" s="172">
        <v>17</v>
      </c>
      <c r="C19" s="43" t="str">
        <f>'Single Score'!C344</f>
        <v>James Tate</v>
      </c>
      <c r="D19" s="43"/>
      <c r="E19" s="43">
        <f>'Single Score'!K344</f>
        <v>674</v>
      </c>
      <c r="F19" s="43"/>
      <c r="G19" s="174">
        <v>55</v>
      </c>
      <c r="H19" s="164"/>
      <c r="I19" s="43"/>
      <c r="J19" s="360"/>
      <c r="K19" s="219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9.5" customHeight="1">
      <c r="A20" s="43"/>
      <c r="B20" s="172">
        <v>18</v>
      </c>
      <c r="C20" s="43" t="str">
        <f>'Single Score'!C352</f>
        <v>Rex Pike, Jr.</v>
      </c>
      <c r="D20" s="43"/>
      <c r="E20" s="43">
        <f>'Single Score'!K352</f>
        <v>671</v>
      </c>
      <c r="F20" s="43"/>
      <c r="G20" s="174">
        <v>50</v>
      </c>
      <c r="H20" s="164"/>
      <c r="I20" s="43"/>
      <c r="J20" s="360"/>
      <c r="K20" s="219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9.5" customHeight="1">
      <c r="A21" s="43"/>
      <c r="B21" s="172">
        <v>19</v>
      </c>
      <c r="C21" s="43" t="str">
        <f>'Single Score'!C300</f>
        <v>Michael Hellman</v>
      </c>
      <c r="D21" s="43"/>
      <c r="E21" s="43">
        <f>'Single Score'!K300</f>
        <v>670</v>
      </c>
      <c r="F21" s="43"/>
      <c r="G21" s="174">
        <v>45</v>
      </c>
      <c r="H21" s="164"/>
      <c r="I21" s="43"/>
      <c r="J21" s="360"/>
      <c r="K21" s="219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9.5" customHeight="1">
      <c r="A22" s="43"/>
      <c r="B22" s="172">
        <v>20</v>
      </c>
      <c r="C22" s="43" t="str">
        <f>'Single Score'!C232</f>
        <v>Karyl Hummel</v>
      </c>
      <c r="D22" s="43"/>
      <c r="E22" s="43">
        <f>'Single Score'!K232</f>
        <v>665</v>
      </c>
      <c r="F22" s="43"/>
      <c r="G22" s="174">
        <v>40</v>
      </c>
      <c r="H22" s="164"/>
      <c r="I22" s="43"/>
      <c r="J22" s="360"/>
      <c r="K22" s="219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9.5" customHeight="1">
      <c r="A23" s="43"/>
      <c r="B23" s="172">
        <v>21</v>
      </c>
      <c r="C23" s="43" t="str">
        <f>'Single Score'!C204</f>
        <v>Mindy Treviso</v>
      </c>
      <c r="D23" s="43"/>
      <c r="E23" s="43">
        <f>'Single Score'!K204</f>
        <v>662</v>
      </c>
      <c r="F23" s="43"/>
      <c r="G23" s="174">
        <v>35</v>
      </c>
      <c r="H23" s="164"/>
      <c r="I23" s="43"/>
      <c r="J23" s="360"/>
      <c r="K23" s="219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9.5" customHeight="1">
      <c r="A24" s="43"/>
      <c r="B24" s="172">
        <v>22</v>
      </c>
      <c r="C24" s="43" t="str">
        <f>'Single Score'!C216</f>
        <v>Soila Reyna</v>
      </c>
      <c r="D24" s="43"/>
      <c r="E24" s="43">
        <f>'Single Score'!K216</f>
        <v>660</v>
      </c>
      <c r="F24" s="43"/>
      <c r="G24" s="174">
        <v>30</v>
      </c>
      <c r="H24" s="164"/>
      <c r="I24" s="43"/>
      <c r="J24" s="360"/>
      <c r="K24" s="219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9.5" customHeight="1">
      <c r="A25" s="43"/>
      <c r="B25" s="172">
        <v>23</v>
      </c>
      <c r="C25" s="43" t="str">
        <f>'Single Score'!C84</f>
        <v>Walter Haskett</v>
      </c>
      <c r="D25" s="43"/>
      <c r="E25" s="43">
        <f>'Single Score'!K84</f>
        <v>659</v>
      </c>
      <c r="F25" s="43"/>
      <c r="G25" s="174">
        <v>25</v>
      </c>
      <c r="H25" s="221" t="s">
        <v>442</v>
      </c>
      <c r="I25" s="43"/>
      <c r="J25" s="360"/>
      <c r="K25" s="219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9.5" customHeight="1">
      <c r="A26" s="222"/>
      <c r="B26" s="223">
        <v>24</v>
      </c>
      <c r="C26" s="222" t="str">
        <f>'Single Score'!C288</f>
        <v>Albert Ponder</v>
      </c>
      <c r="D26" s="222"/>
      <c r="E26" s="222">
        <f>'Single Score'!K288</f>
        <v>659</v>
      </c>
      <c r="F26" s="222"/>
      <c r="G26" s="225">
        <v>25</v>
      </c>
      <c r="H26" s="226" t="s">
        <v>442</v>
      </c>
      <c r="I26" s="222"/>
      <c r="J26" s="36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9.5" customHeight="1">
      <c r="A27" s="43"/>
      <c r="B27" s="172">
        <v>25</v>
      </c>
      <c r="C27" s="43" t="str">
        <f>'Single Score'!C236</f>
        <v>Michael Hummel</v>
      </c>
      <c r="D27" s="43"/>
      <c r="E27" s="43">
        <f>'Single Score'!K236</f>
        <v>658</v>
      </c>
      <c r="F27" s="43"/>
      <c r="G27" s="164"/>
      <c r="H27" s="164"/>
      <c r="I27" s="43"/>
      <c r="J27" s="360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9.5" customHeight="1">
      <c r="A28" s="43"/>
      <c r="B28" s="172">
        <v>26</v>
      </c>
      <c r="C28" s="43" t="str">
        <f>'Single Score'!C264</f>
        <v>Luci Ryan</v>
      </c>
      <c r="D28" s="43"/>
      <c r="E28" s="43">
        <f>'Single Score'!K264</f>
        <v>656</v>
      </c>
      <c r="F28" s="43"/>
      <c r="G28" s="164"/>
      <c r="H28" s="164"/>
      <c r="I28" s="43"/>
      <c r="J28" s="36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9.5" customHeight="1">
      <c r="A29" s="43"/>
      <c r="B29" s="172">
        <v>27</v>
      </c>
      <c r="C29" s="43" t="str">
        <f>'Single Score'!C312</f>
        <v>Jorge Meraz</v>
      </c>
      <c r="D29" s="43"/>
      <c r="E29" s="43">
        <f>'Single Score'!K312</f>
        <v>655</v>
      </c>
      <c r="F29" s="43"/>
      <c r="G29" s="164"/>
      <c r="H29" s="164"/>
      <c r="I29" s="43"/>
      <c r="J29" s="360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9.5" customHeight="1">
      <c r="A30" s="43"/>
      <c r="B30" s="172">
        <v>28</v>
      </c>
      <c r="C30" s="43" t="str">
        <f>'Single Score'!C28</f>
        <v>Alex Bonura</v>
      </c>
      <c r="D30" s="43"/>
      <c r="E30" s="43">
        <f>'Single Score'!K28</f>
        <v>654</v>
      </c>
      <c r="F30" s="43"/>
      <c r="G30" s="164"/>
      <c r="H30" s="164"/>
      <c r="I30" s="43"/>
      <c r="J30" s="360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9.5" customHeight="1">
      <c r="A31" s="43"/>
      <c r="B31" s="172">
        <v>29</v>
      </c>
      <c r="C31" s="43" t="str">
        <f>'Single Score'!C208</f>
        <v>Joseph Brown</v>
      </c>
      <c r="D31" s="43"/>
      <c r="E31" s="43">
        <f>'Single Score'!K208</f>
        <v>651</v>
      </c>
      <c r="F31" s="43"/>
      <c r="G31" s="164"/>
      <c r="H31" s="164"/>
      <c r="I31" s="43"/>
      <c r="J31" s="360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9.5" customHeight="1">
      <c r="A32" s="43"/>
      <c r="B32" s="172">
        <v>30</v>
      </c>
      <c r="C32" s="43" t="str">
        <f>'Single Score'!C296</f>
        <v>Rex Ryan</v>
      </c>
      <c r="D32" s="43"/>
      <c r="E32" s="43">
        <f>'Single Score'!K296</f>
        <v>651</v>
      </c>
      <c r="F32" s="43"/>
      <c r="G32" s="164"/>
      <c r="H32" s="164"/>
      <c r="I32" s="43"/>
      <c r="J32" s="36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9.5" customHeight="1">
      <c r="A33" s="43"/>
      <c r="B33" s="172">
        <v>31</v>
      </c>
      <c r="C33" s="43" t="str">
        <f>'Single Score'!C228</f>
        <v>Ted Thomas</v>
      </c>
      <c r="D33" s="43"/>
      <c r="E33" s="43">
        <f>'Single Score'!K228</f>
        <v>650</v>
      </c>
      <c r="F33" s="43"/>
      <c r="G33" s="164"/>
      <c r="H33" s="164"/>
      <c r="I33" s="43"/>
      <c r="J33" s="360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9.5" customHeight="1">
      <c r="A34" s="43"/>
      <c r="B34" s="172">
        <v>32</v>
      </c>
      <c r="C34" s="43" t="str">
        <f>'Single Score'!C272</f>
        <v>Lavon Hunter</v>
      </c>
      <c r="D34" s="43"/>
      <c r="E34" s="43">
        <f>'Single Score'!K272</f>
        <v>650</v>
      </c>
      <c r="F34" s="43"/>
      <c r="G34" s="164"/>
      <c r="H34" s="164"/>
      <c r="I34" s="43"/>
      <c r="J34" s="360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9.5" customHeight="1">
      <c r="A35" s="43"/>
      <c r="B35" s="172">
        <v>33</v>
      </c>
      <c r="C35" s="43" t="str">
        <f>'Single Score'!C48</f>
        <v>Elton Roberson</v>
      </c>
      <c r="D35" s="43"/>
      <c r="E35" s="43">
        <f>'Single Score'!K48</f>
        <v>649</v>
      </c>
      <c r="F35" s="43"/>
      <c r="G35" s="164"/>
      <c r="H35" s="164"/>
      <c r="I35" s="43"/>
      <c r="J35" s="360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9.5" customHeight="1">
      <c r="A36" s="43"/>
      <c r="B36" s="172">
        <v>34</v>
      </c>
      <c r="C36" s="43" t="str">
        <f>'Single Score'!C280</f>
        <v>Lori Whitfield</v>
      </c>
      <c r="D36" s="43"/>
      <c r="E36" s="43">
        <f>'Single Score'!K280</f>
        <v>649</v>
      </c>
      <c r="F36" s="43"/>
      <c r="G36" s="164"/>
      <c r="H36" s="164"/>
      <c r="I36" s="43"/>
      <c r="J36" s="360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9.5" customHeight="1">
      <c r="A37" s="43"/>
      <c r="B37" s="172">
        <v>35</v>
      </c>
      <c r="C37" s="43" t="str">
        <f>'Single Score'!C356</f>
        <v>Wade Engelsman</v>
      </c>
      <c r="D37" s="43"/>
      <c r="E37" s="43">
        <f>'Single Score'!K356</f>
        <v>648</v>
      </c>
      <c r="F37" s="43"/>
      <c r="G37" s="164"/>
      <c r="H37" s="164"/>
      <c r="I37" s="43"/>
      <c r="J37" s="36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9.5" customHeight="1">
      <c r="A38" s="43"/>
      <c r="B38" s="172">
        <v>36</v>
      </c>
      <c r="C38" s="43" t="str">
        <f>'Single Score'!C116</f>
        <v>Katie Collins</v>
      </c>
      <c r="D38" s="43"/>
      <c r="E38" s="43">
        <f>'Single Score'!K116</f>
        <v>646</v>
      </c>
      <c r="F38" s="43"/>
      <c r="G38" s="164"/>
      <c r="H38" s="164"/>
      <c r="I38" s="43"/>
      <c r="J38" s="36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9.5" customHeight="1">
      <c r="A39" s="43"/>
      <c r="B39" s="172">
        <v>37</v>
      </c>
      <c r="C39" s="43" t="str">
        <f>'Single Score'!C80</f>
        <v>Ken Arnold</v>
      </c>
      <c r="D39" s="43"/>
      <c r="E39" s="43">
        <f>'Single Score'!K80</f>
        <v>645</v>
      </c>
      <c r="F39" s="43"/>
      <c r="G39" s="164"/>
      <c r="H39" s="164"/>
      <c r="I39" s="43"/>
      <c r="J39" s="36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9.5" customHeight="1">
      <c r="A40" s="43"/>
      <c r="B40" s="172">
        <v>38</v>
      </c>
      <c r="C40" s="43" t="str">
        <f>'Single Score'!C224</f>
        <v>Dustin Sargent</v>
      </c>
      <c r="D40" s="43"/>
      <c r="E40" s="43">
        <f>'Single Score'!K224</f>
        <v>645</v>
      </c>
      <c r="F40" s="43"/>
      <c r="G40" s="164"/>
      <c r="H40" s="164"/>
      <c r="I40" s="43"/>
      <c r="J40" s="36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9.5" customHeight="1">
      <c r="A41" s="43"/>
      <c r="B41" s="172">
        <v>39</v>
      </c>
      <c r="C41" s="43" t="str">
        <f>'Single Score'!C12</f>
        <v>Stephanie Hurwitz</v>
      </c>
      <c r="D41" s="43"/>
      <c r="E41" s="43">
        <f>'Single Score'!K12</f>
        <v>642</v>
      </c>
      <c r="F41" s="43"/>
      <c r="G41" s="164"/>
      <c r="H41" s="164"/>
      <c r="I41" s="43"/>
      <c r="J41" s="36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9.5" customHeight="1">
      <c r="A42" s="43"/>
      <c r="B42" s="172">
        <v>40</v>
      </c>
      <c r="C42" s="43" t="str">
        <f>'Single Score'!C124</f>
        <v>Wendy Mayhak</v>
      </c>
      <c r="D42" s="43"/>
      <c r="E42" s="43">
        <f>'Single Score'!K124</f>
        <v>642</v>
      </c>
      <c r="F42" s="43"/>
      <c r="G42" s="164"/>
      <c r="H42" s="164"/>
      <c r="I42" s="43"/>
      <c r="J42" s="36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9.5" customHeight="1">
      <c r="A43" s="43"/>
      <c r="B43" s="172">
        <v>41</v>
      </c>
      <c r="C43" s="43" t="str">
        <f>'Single Score'!C252</f>
        <v>Dominique Parisi</v>
      </c>
      <c r="D43" s="43"/>
      <c r="E43" s="43">
        <f>'Single Score'!K252</f>
        <v>639</v>
      </c>
      <c r="F43" s="43"/>
      <c r="G43" s="164"/>
      <c r="H43" s="164"/>
      <c r="I43" s="43"/>
      <c r="J43" s="36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9.5" customHeight="1">
      <c r="A44" s="43"/>
      <c r="B44" s="172">
        <v>42</v>
      </c>
      <c r="C44" s="43" t="str">
        <f>'Single Score'!C304</f>
        <v>Jimmy Perez</v>
      </c>
      <c r="D44" s="43"/>
      <c r="E44" s="43">
        <f>'Single Score'!K304</f>
        <v>637</v>
      </c>
      <c r="F44" s="43"/>
      <c r="G44" s="164"/>
      <c r="H44" s="164"/>
      <c r="I44" s="43"/>
      <c r="J44" s="36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9.5" customHeight="1">
      <c r="A45" s="43"/>
      <c r="B45" s="172">
        <v>43</v>
      </c>
      <c r="C45" s="43" t="str">
        <f>'Single Score'!C180</f>
        <v>Linda Smith</v>
      </c>
      <c r="D45" s="43"/>
      <c r="E45" s="43">
        <f>'Single Score'!K180</f>
        <v>635</v>
      </c>
      <c r="F45" s="43"/>
      <c r="G45" s="164"/>
      <c r="H45" s="164"/>
      <c r="I45" s="43"/>
      <c r="J45" s="36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9.5" customHeight="1">
      <c r="A46" s="43"/>
      <c r="B46" s="172">
        <v>44</v>
      </c>
      <c r="C46" s="43" t="str">
        <f>'Single Score'!C16</f>
        <v>Joshua Dalton</v>
      </c>
      <c r="D46" s="43"/>
      <c r="E46" s="43">
        <f>'Single Score'!K16</f>
        <v>634</v>
      </c>
      <c r="F46" s="43"/>
      <c r="G46" s="164"/>
      <c r="H46" s="164"/>
      <c r="I46" s="43"/>
      <c r="J46" s="36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9.5" customHeight="1">
      <c r="A47" s="43"/>
      <c r="B47" s="172">
        <v>45</v>
      </c>
      <c r="C47" s="43" t="str">
        <f>'Single Score'!C108</f>
        <v>Kristy Mnich</v>
      </c>
      <c r="D47" s="43"/>
      <c r="E47" s="43">
        <f>'Single Score'!K108</f>
        <v>634</v>
      </c>
      <c r="F47" s="43"/>
      <c r="G47" s="164"/>
      <c r="H47" s="164"/>
      <c r="I47" s="43"/>
      <c r="J47" s="36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9.5" customHeight="1">
      <c r="A48" s="43"/>
      <c r="B48" s="172">
        <v>46</v>
      </c>
      <c r="C48" s="43" t="str">
        <f>'Single Score'!C192</f>
        <v>Jerilyn Keller</v>
      </c>
      <c r="D48" s="43"/>
      <c r="E48" s="43">
        <f>'Single Score'!K192</f>
        <v>634</v>
      </c>
      <c r="F48" s="43"/>
      <c r="G48" s="164"/>
      <c r="H48" s="164"/>
      <c r="I48" s="43"/>
      <c r="J48" s="36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9.5" customHeight="1">
      <c r="A49" s="43"/>
      <c r="B49" s="172">
        <v>47</v>
      </c>
      <c r="C49" s="43" t="str">
        <f>'Single Score'!C8</f>
        <v>Theron Parker</v>
      </c>
      <c r="D49" s="43"/>
      <c r="E49" s="43">
        <f>'Single Score'!K8</f>
        <v>632</v>
      </c>
      <c r="F49" s="43"/>
      <c r="I49" s="43"/>
      <c r="J49" s="36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9.5" customHeight="1">
      <c r="A50" s="43"/>
      <c r="B50" s="172">
        <v>48</v>
      </c>
      <c r="C50" s="43" t="str">
        <f>'Single Score'!C248</f>
        <v>Mike Clifton</v>
      </c>
      <c r="D50" s="43"/>
      <c r="E50" s="43">
        <f>'Single Score'!K248</f>
        <v>631</v>
      </c>
      <c r="F50" s="43"/>
      <c r="I50" s="43"/>
      <c r="J50" s="36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9.5" customHeight="1">
      <c r="A51" s="43"/>
      <c r="B51" s="172">
        <v>49</v>
      </c>
      <c r="C51" s="43" t="str">
        <f>'Single Score'!C364</f>
        <v>Buddy Biffel</v>
      </c>
      <c r="D51" s="43"/>
      <c r="E51" s="43">
        <f>'Single Score'!K364</f>
        <v>630</v>
      </c>
      <c r="F51" s="43"/>
      <c r="I51" s="43"/>
      <c r="J51" s="36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9.5" customHeight="1">
      <c r="A52" s="43"/>
      <c r="B52" s="172">
        <v>50</v>
      </c>
      <c r="C52" s="43" t="str">
        <f>'Single Score'!C196</f>
        <v>Alma Gomez</v>
      </c>
      <c r="D52" s="43"/>
      <c r="E52" s="43">
        <f>'Single Score'!K196</f>
        <v>627</v>
      </c>
      <c r="F52" s="43"/>
      <c r="I52" s="43"/>
      <c r="J52" s="36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9.5" customHeight="1">
      <c r="A53" s="43"/>
      <c r="B53" s="172">
        <v>51</v>
      </c>
      <c r="C53" s="43" t="str">
        <f>'Single Score'!C132</f>
        <v>Reginald Adams</v>
      </c>
      <c r="D53" s="43"/>
      <c r="E53" s="43">
        <f>'Single Score'!K132</f>
        <v>626</v>
      </c>
      <c r="F53" s="43"/>
      <c r="I53" s="43"/>
      <c r="J53" s="36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9.5" customHeight="1">
      <c r="A54" s="43"/>
      <c r="B54" s="172">
        <v>52</v>
      </c>
      <c r="C54" s="43" t="str">
        <f>'Single Score'!C276</f>
        <v>William Bogle</v>
      </c>
      <c r="D54" s="43"/>
      <c r="E54" s="43">
        <f>'Single Score'!K276</f>
        <v>623</v>
      </c>
      <c r="F54" s="43"/>
      <c r="I54" s="43"/>
      <c r="J54" s="36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9.5" customHeight="1">
      <c r="A55" s="43"/>
      <c r="B55" s="172">
        <v>53</v>
      </c>
      <c r="C55" s="43" t="str">
        <f>'Single Score'!C72</f>
        <v>Sandra Manley</v>
      </c>
      <c r="D55" s="43"/>
      <c r="E55" s="43">
        <f>'Single Score'!K72</f>
        <v>622</v>
      </c>
      <c r="F55" s="43"/>
      <c r="I55" s="43"/>
      <c r="J55" s="36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9.5" customHeight="1">
      <c r="A56" s="43"/>
      <c r="B56" s="172">
        <v>54</v>
      </c>
      <c r="C56" s="43" t="str">
        <f>'Single Score'!C148</f>
        <v>Tina Wimberley</v>
      </c>
      <c r="D56" s="43"/>
      <c r="E56" s="43">
        <f>'Single Score'!K148</f>
        <v>621</v>
      </c>
      <c r="F56" s="43"/>
      <c r="I56" s="43"/>
      <c r="J56" s="36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9.5" customHeight="1">
      <c r="A57" s="43"/>
      <c r="B57" s="172">
        <v>55</v>
      </c>
      <c r="C57" s="43" t="str">
        <f>'Single Score'!C320</f>
        <v>Jerry Ferguson</v>
      </c>
      <c r="D57" s="43"/>
      <c r="E57" s="43">
        <f>'Single Score'!K320</f>
        <v>621</v>
      </c>
      <c r="F57" s="43"/>
      <c r="I57" s="43"/>
      <c r="J57" s="36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9.5" customHeight="1">
      <c r="A58" s="43"/>
      <c r="B58" s="172">
        <v>56</v>
      </c>
      <c r="C58" s="43" t="str">
        <f>'Single Score'!C360</f>
        <v>LuAnn Burkhalter-Mills</v>
      </c>
      <c r="D58" s="43"/>
      <c r="E58" s="43">
        <f>'Single Score'!K360</f>
        <v>618</v>
      </c>
      <c r="F58" s="43"/>
      <c r="I58" s="43"/>
      <c r="J58" s="36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9.5" customHeight="1">
      <c r="A59" s="43"/>
      <c r="B59" s="172">
        <v>57</v>
      </c>
      <c r="C59" s="43" t="str">
        <f>'Single Score'!C172</f>
        <v>Jerilyn Mayhak</v>
      </c>
      <c r="D59" s="43"/>
      <c r="E59" s="43">
        <f>'Single Score'!K172</f>
        <v>616</v>
      </c>
      <c r="F59" s="43"/>
      <c r="I59" s="43"/>
      <c r="J59" s="362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9.5" customHeight="1">
      <c r="A60" s="43"/>
      <c r="B60" s="172">
        <v>58</v>
      </c>
      <c r="C60" s="43" t="str">
        <f>'Single Score'!C20</f>
        <v>Ann Marie Wagnor-White</v>
      </c>
      <c r="D60" s="43"/>
      <c r="E60" s="43">
        <f>'Single Score'!K20</f>
        <v>612</v>
      </c>
      <c r="F60" s="43"/>
      <c r="I60" s="43"/>
      <c r="J60" s="362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9.5" customHeight="1">
      <c r="A61" s="43"/>
      <c r="B61" s="172">
        <v>59</v>
      </c>
      <c r="C61" s="43" t="str">
        <f>'Single Score'!C96</f>
        <v>Thomas Daugherty</v>
      </c>
      <c r="D61" s="43"/>
      <c r="E61" s="43">
        <f>'Single Score'!K96</f>
        <v>611</v>
      </c>
      <c r="F61" s="43"/>
      <c r="I61" s="43"/>
      <c r="J61" s="36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9.5" customHeight="1">
      <c r="A62" s="43"/>
      <c r="B62" s="172">
        <v>60</v>
      </c>
      <c r="C62" s="43" t="str">
        <f>'Single Score'!C188</f>
        <v>James Kelly</v>
      </c>
      <c r="D62" s="43"/>
      <c r="E62" s="43">
        <f>'Single Score'!K188</f>
        <v>608</v>
      </c>
      <c r="F62" s="43"/>
      <c r="I62" s="43"/>
      <c r="J62" s="36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9.5" customHeight="1">
      <c r="A63" s="43"/>
      <c r="B63" s="172">
        <v>61</v>
      </c>
      <c r="C63" s="43" t="str">
        <f>'Single Score'!C60</f>
        <v>Pilar Hernandez</v>
      </c>
      <c r="D63" s="43"/>
      <c r="E63" s="43">
        <f>'Single Score'!K60</f>
        <v>606</v>
      </c>
      <c r="F63" s="43"/>
      <c r="I63" s="43"/>
      <c r="J63" s="362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9.5" customHeight="1">
      <c r="A64" s="43"/>
      <c r="B64" s="172">
        <v>62</v>
      </c>
      <c r="C64" s="43" t="str">
        <f>'Single Score'!C40</f>
        <v>Stacey Pate</v>
      </c>
      <c r="D64" s="43"/>
      <c r="E64" s="43">
        <f>'Single Score'!K40</f>
        <v>604</v>
      </c>
      <c r="F64" s="43"/>
      <c r="I64" s="43"/>
      <c r="J64" s="362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9.5" customHeight="1">
      <c r="A65" s="43"/>
      <c r="B65" s="172">
        <v>63</v>
      </c>
      <c r="C65" s="43" t="str">
        <f>'Single Score'!C368</f>
        <v>Steven Nutt</v>
      </c>
      <c r="D65" s="43"/>
      <c r="E65" s="43">
        <f>'Single Score'!K368</f>
        <v>604</v>
      </c>
      <c r="F65" s="43"/>
      <c r="I65" s="43"/>
      <c r="J65" s="362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9.5" customHeight="1">
      <c r="A66" s="43"/>
      <c r="B66" s="172">
        <v>64</v>
      </c>
      <c r="C66" s="43" t="str">
        <f>'Single Score'!C220</f>
        <v>Kelvin Crable</v>
      </c>
      <c r="D66" s="43"/>
      <c r="E66" s="43">
        <f>'Single Score'!K220</f>
        <v>603</v>
      </c>
      <c r="F66" s="43"/>
      <c r="I66" s="43"/>
      <c r="J66" s="362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9.5" customHeight="1">
      <c r="A67" s="43"/>
      <c r="B67" s="172">
        <v>65</v>
      </c>
      <c r="C67" s="43" t="str">
        <f>'Single Score'!C112</f>
        <v>Michael Mnich</v>
      </c>
      <c r="D67" s="43"/>
      <c r="E67" s="43">
        <f>'Single Score'!K112</f>
        <v>602</v>
      </c>
      <c r="F67" s="43"/>
      <c r="I67" s="43"/>
      <c r="J67" s="362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9.5" customHeight="1">
      <c r="A68" s="43"/>
      <c r="B68" s="172">
        <v>66</v>
      </c>
      <c r="C68" s="43" t="str">
        <f>'Single Score'!C308</f>
        <v>Phillip Higginbotham</v>
      </c>
      <c r="D68" s="43"/>
      <c r="E68" s="43">
        <f>'Single Score'!K308</f>
        <v>602</v>
      </c>
      <c r="F68" s="43"/>
      <c r="I68" s="43"/>
      <c r="J68" s="362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9.5" customHeight="1">
      <c r="A69" s="43"/>
      <c r="B69" s="172">
        <v>67</v>
      </c>
      <c r="C69" s="43" t="str">
        <f>'Single Score'!C24</f>
        <v>Donald Modisette</v>
      </c>
      <c r="D69" s="43"/>
      <c r="E69" s="43">
        <f>'Single Score'!K24</f>
        <v>599</v>
      </c>
      <c r="F69" s="43"/>
      <c r="I69" s="43"/>
      <c r="J69" s="362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9.5" customHeight="1">
      <c r="A70" s="43"/>
      <c r="B70" s="172">
        <v>68</v>
      </c>
      <c r="C70" s="43" t="str">
        <f>'Single Score'!C284</f>
        <v>Melinda Alonzo</v>
      </c>
      <c r="D70" s="43"/>
      <c r="E70" s="43">
        <f>'Single Score'!K284</f>
        <v>599</v>
      </c>
      <c r="F70" s="43"/>
      <c r="I70" s="43"/>
      <c r="J70" s="362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9.5" customHeight="1">
      <c r="A71" s="43"/>
      <c r="B71" s="172">
        <v>69</v>
      </c>
      <c r="C71" s="43" t="str">
        <f>'Single Score'!C144</f>
        <v>Binh Nguyen</v>
      </c>
      <c r="D71" s="43"/>
      <c r="E71" s="43">
        <f>'Single Score'!K144</f>
        <v>595</v>
      </c>
      <c r="F71" s="43"/>
      <c r="I71" s="43"/>
      <c r="J71" s="362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9.5" customHeight="1">
      <c r="A72" s="43"/>
      <c r="B72" s="172">
        <v>70</v>
      </c>
      <c r="C72" s="43" t="str">
        <f>'Single Score'!C52</f>
        <v>Fay Garvin</v>
      </c>
      <c r="D72" s="43"/>
      <c r="E72" s="43">
        <f>'Single Score'!K52</f>
        <v>592</v>
      </c>
      <c r="F72" s="43"/>
      <c r="I72" s="43"/>
      <c r="J72" s="362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9.5" customHeight="1">
      <c r="A73" s="43"/>
      <c r="B73" s="172">
        <v>71</v>
      </c>
      <c r="C73" s="43" t="str">
        <f>'Single Score'!C88</f>
        <v>Mary Hartzell</v>
      </c>
      <c r="D73" s="43"/>
      <c r="E73" s="43">
        <f>'Single Score'!K88</f>
        <v>590</v>
      </c>
      <c r="F73" s="43"/>
      <c r="I73" s="43"/>
      <c r="J73" s="36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9.5" customHeight="1">
      <c r="A74" s="43"/>
      <c r="B74" s="172">
        <v>72</v>
      </c>
      <c r="C74" s="43" t="str">
        <f>'Single Score'!C328</f>
        <v>Melchora Lee</v>
      </c>
      <c r="D74" s="43"/>
      <c r="E74" s="43">
        <f>'Single Score'!K328</f>
        <v>589</v>
      </c>
      <c r="F74" s="43"/>
      <c r="I74" s="43"/>
      <c r="J74" s="36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9.5" customHeight="1">
      <c r="A75" s="43"/>
      <c r="B75" s="172">
        <v>73</v>
      </c>
      <c r="C75" s="43" t="str">
        <f>'Single Score'!C56</f>
        <v>Robert Smith</v>
      </c>
      <c r="D75" s="43"/>
      <c r="E75" s="43">
        <f>'Single Score'!K56</f>
        <v>586</v>
      </c>
      <c r="F75" s="43"/>
      <c r="I75" s="43"/>
      <c r="J75" s="36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9.5" customHeight="1">
      <c r="A76" s="43"/>
      <c r="B76" s="172">
        <v>74</v>
      </c>
      <c r="C76" s="43" t="str">
        <f>'Single Score'!C256</f>
        <v>Jose Ybarra</v>
      </c>
      <c r="D76" s="43"/>
      <c r="E76" s="43">
        <f>'Single Score'!K256</f>
        <v>583</v>
      </c>
      <c r="F76" s="43"/>
      <c r="I76" s="43"/>
      <c r="J76" s="36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9.5" customHeight="1">
      <c r="A77" s="43"/>
      <c r="B77" s="172">
        <v>75</v>
      </c>
      <c r="C77" s="43" t="str">
        <f>'Single Score'!C260</f>
        <v>John Wade</v>
      </c>
      <c r="D77" s="43"/>
      <c r="E77" s="43">
        <f>'Single Score'!K260</f>
        <v>582</v>
      </c>
      <c r="F77" s="43"/>
      <c r="I77" s="43"/>
      <c r="J77" s="362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9.5" customHeight="1">
      <c r="A78" s="43"/>
      <c r="B78" s="172">
        <v>76</v>
      </c>
      <c r="C78" s="43" t="str">
        <f>'Single Score'!C76</f>
        <v>Terrie Bogle</v>
      </c>
      <c r="D78" s="43"/>
      <c r="E78" s="43">
        <f>'Single Score'!K76</f>
        <v>580</v>
      </c>
      <c r="F78" s="43"/>
      <c r="I78" s="43"/>
      <c r="J78" s="362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9.5" customHeight="1">
      <c r="A79" s="43"/>
      <c r="B79" s="172">
        <v>77</v>
      </c>
      <c r="C79" s="43" t="str">
        <f>'Single Score'!C268</f>
        <v>Wilbur Wright</v>
      </c>
      <c r="D79" s="43"/>
      <c r="E79" s="43">
        <f>'Single Score'!K268</f>
        <v>577</v>
      </c>
      <c r="F79" s="43"/>
      <c r="I79" s="43"/>
      <c r="J79" s="362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9.5" customHeight="1">
      <c r="A80" s="43"/>
      <c r="B80" s="172">
        <v>78</v>
      </c>
      <c r="C80" s="43" t="str">
        <f>'Single Score'!C92</f>
        <v>Ricky Morgan</v>
      </c>
      <c r="D80" s="43"/>
      <c r="E80" s="43">
        <f>'Single Score'!K92</f>
        <v>567</v>
      </c>
      <c r="F80" s="43"/>
      <c r="I80" s="43"/>
      <c r="J80" s="362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9.5" customHeight="1">
      <c r="A81" s="43"/>
      <c r="B81" s="172">
        <v>79</v>
      </c>
      <c r="C81" s="43" t="str">
        <f>'Single Score'!C244</f>
        <v>Mary Ryba</v>
      </c>
      <c r="D81" s="43"/>
      <c r="E81" s="43">
        <f>'Single Score'!K244</f>
        <v>567</v>
      </c>
      <c r="F81" s="43"/>
      <c r="I81" s="43"/>
      <c r="J81" s="362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9.5" customHeight="1">
      <c r="A82" s="43"/>
      <c r="B82" s="172">
        <v>80</v>
      </c>
      <c r="C82" s="43" t="str">
        <f>'Single Score'!C120</f>
        <v>Frank Roop, Jr.</v>
      </c>
      <c r="D82" s="43"/>
      <c r="E82" s="43">
        <f>'Single Score'!K120</f>
        <v>563</v>
      </c>
      <c r="F82" s="43"/>
      <c r="I82" s="43"/>
      <c r="J82" s="362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9.5" customHeight="1">
      <c r="A83" s="43"/>
      <c r="B83" s="172">
        <v>81</v>
      </c>
      <c r="C83" s="43" t="str">
        <f>'Single Score'!C68</f>
        <v>Elmo Hickerson</v>
      </c>
      <c r="D83" s="43"/>
      <c r="E83" s="43">
        <f>'Single Score'!K68</f>
        <v>559</v>
      </c>
      <c r="F83" s="43"/>
      <c r="I83" s="43"/>
      <c r="J83" s="362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9.5" customHeight="1">
      <c r="A84" s="43"/>
      <c r="B84" s="172">
        <v>82</v>
      </c>
      <c r="C84" s="43" t="str">
        <f>'Single Score'!C336</f>
        <v>Troy Graham</v>
      </c>
      <c r="D84" s="43"/>
      <c r="E84" s="43">
        <f>'Single Score'!K336</f>
        <v>558</v>
      </c>
      <c r="F84" s="43"/>
      <c r="I84" s="43"/>
      <c r="J84" s="362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9.5" customHeight="1">
      <c r="A85" s="43"/>
      <c r="B85" s="172">
        <v>83</v>
      </c>
      <c r="C85" s="43" t="str">
        <f>'Single Score'!C128</f>
        <v>Calvin Anderson</v>
      </c>
      <c r="D85" s="43"/>
      <c r="E85" s="43">
        <f>'Single Score'!K128</f>
        <v>557</v>
      </c>
      <c r="F85" s="43"/>
      <c r="I85" s="43"/>
      <c r="J85" s="36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9.5" customHeight="1">
      <c r="A86" s="43"/>
      <c r="B86" s="172">
        <v>84</v>
      </c>
      <c r="C86" s="43" t="str">
        <f>'Single Score'!C4</f>
        <v>Richard Higgins</v>
      </c>
      <c r="D86" s="43"/>
      <c r="E86" s="43">
        <f>'Single Score'!K4</f>
        <v>549</v>
      </c>
      <c r="F86" s="43"/>
      <c r="I86" s="43"/>
      <c r="J86" s="362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9.5" customHeight="1">
      <c r="A87" s="43"/>
      <c r="B87" s="172">
        <v>85</v>
      </c>
      <c r="C87" s="43" t="str">
        <f>'Single Score'!C152</f>
        <v>Jennifer Fannon</v>
      </c>
      <c r="D87" s="43"/>
      <c r="E87" s="43">
        <f>'Single Score'!K152</f>
        <v>543</v>
      </c>
      <c r="F87" s="43"/>
      <c r="I87" s="43"/>
      <c r="J87" s="362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9.5" customHeight="1">
      <c r="A88" s="43"/>
      <c r="B88" s="172">
        <v>86</v>
      </c>
      <c r="C88" s="43" t="str">
        <f>'Single Score'!C160</f>
        <v>Larry Dalton</v>
      </c>
      <c r="D88" s="43"/>
      <c r="E88" s="43">
        <f>'Single Score'!K160</f>
        <v>541</v>
      </c>
      <c r="F88" s="43"/>
      <c r="I88" s="43"/>
      <c r="J88" s="362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9.5" customHeight="1">
      <c r="A89" s="43"/>
      <c r="B89" s="172">
        <v>87</v>
      </c>
      <c r="C89" s="43" t="str">
        <f>'Single Score'!C212</f>
        <v>Darryl Conner</v>
      </c>
      <c r="D89" s="43"/>
      <c r="E89" s="43">
        <f>'Single Score'!K212</f>
        <v>541</v>
      </c>
      <c r="F89" s="43"/>
      <c r="I89" s="43"/>
      <c r="J89" s="362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9.5" customHeight="1">
      <c r="A90" s="43"/>
      <c r="B90" s="172">
        <v>88</v>
      </c>
      <c r="C90" s="43" t="str">
        <f>'Single Score'!C100</f>
        <v>Barbara Craig</v>
      </c>
      <c r="D90" s="43"/>
      <c r="E90" s="43">
        <f>'Single Score'!K100</f>
        <v>537</v>
      </c>
      <c r="F90" s="43"/>
      <c r="I90" s="43"/>
      <c r="J90" s="362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9.5" customHeight="1">
      <c r="A91" s="43"/>
      <c r="B91" s="172">
        <v>89</v>
      </c>
      <c r="C91" s="43" t="str">
        <f>'Single Score'!C240</f>
        <v>Dennis Kuehne</v>
      </c>
      <c r="D91" s="43"/>
      <c r="E91" s="43">
        <f>'Single Score'!K240</f>
        <v>512</v>
      </c>
      <c r="F91" s="43"/>
      <c r="I91" s="43"/>
      <c r="J91" s="362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9.5" customHeight="1">
      <c r="A92" s="43"/>
      <c r="B92" s="172">
        <v>90</v>
      </c>
      <c r="C92" s="43" t="str">
        <f>'Single Score'!C176</f>
        <v>Andrew Donatich</v>
      </c>
      <c r="D92" s="43"/>
      <c r="E92" s="43">
        <f>'Single Score'!K176</f>
        <v>455</v>
      </c>
      <c r="F92" s="43"/>
      <c r="I92" s="43"/>
      <c r="J92" s="36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9.5" customHeight="1">
      <c r="A93" s="43"/>
      <c r="B93" s="172">
        <v>91</v>
      </c>
      <c r="C93" s="43" t="str">
        <f>'Single Score'!C324</f>
        <v>Bryon Campbell</v>
      </c>
      <c r="D93" s="43"/>
      <c r="E93" s="43">
        <f>'Single Score'!K324</f>
        <v>333</v>
      </c>
      <c r="F93" s="43"/>
      <c r="I93" s="43"/>
      <c r="J93" s="362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9.5" customHeight="1">
      <c r="A94" s="43"/>
      <c r="B94" s="172">
        <v>92</v>
      </c>
      <c r="C94" s="43" t="str">
        <f>'Single Score'!C64</f>
        <v>Anthony Jones</v>
      </c>
      <c r="D94" s="43"/>
      <c r="E94" s="43">
        <f>'Single Score'!K64</f>
        <v>0</v>
      </c>
      <c r="F94" s="43"/>
      <c r="I94" s="43"/>
      <c r="J94" s="362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9.5" customHeight="1">
      <c r="A95" s="43"/>
      <c r="B95" s="172"/>
      <c r="C95" s="43"/>
      <c r="D95" s="43"/>
      <c r="E95" s="43"/>
      <c r="F95" s="43"/>
      <c r="I95" s="43"/>
      <c r="J95" s="36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9.5" customHeight="1">
      <c r="A96" s="43"/>
      <c r="B96" s="172"/>
      <c r="C96" s="43"/>
      <c r="D96" s="43"/>
      <c r="E96" s="43"/>
      <c r="F96" s="43"/>
      <c r="I96" s="43"/>
      <c r="J96" s="36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9.5" customHeight="1">
      <c r="A97" s="43"/>
      <c r="B97" s="172"/>
      <c r="C97" s="43"/>
      <c r="D97" s="43"/>
      <c r="E97" s="43"/>
      <c r="F97" s="43"/>
      <c r="I97" s="43"/>
      <c r="J97" s="36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9.5" customHeight="1">
      <c r="A98" s="43"/>
      <c r="B98" s="172"/>
      <c r="C98" s="43"/>
      <c r="D98" s="43"/>
      <c r="E98" s="43"/>
      <c r="F98" s="43"/>
      <c r="I98" s="43"/>
      <c r="J98" s="36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9.5" customHeight="1">
      <c r="A99" s="43"/>
      <c r="B99" s="172"/>
      <c r="C99" s="43"/>
      <c r="D99" s="43"/>
      <c r="E99" s="43"/>
      <c r="F99" s="43"/>
      <c r="I99" s="43"/>
      <c r="J99" s="362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9.5" customHeight="1">
      <c r="A100" s="43"/>
      <c r="B100" s="172"/>
      <c r="C100" s="43"/>
      <c r="D100" s="43"/>
      <c r="E100" s="43"/>
      <c r="F100" s="43"/>
      <c r="I100" s="43"/>
      <c r="J100" s="362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9.5" customHeight="1">
      <c r="A101" s="43"/>
      <c r="B101" s="172"/>
      <c r="C101" s="43"/>
      <c r="D101" s="43"/>
      <c r="E101" s="43"/>
      <c r="F101" s="43"/>
      <c r="I101" s="43"/>
      <c r="J101" s="362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9.5" customHeight="1">
      <c r="A102" s="43"/>
      <c r="B102" s="172"/>
      <c r="C102" s="43"/>
      <c r="D102" s="43"/>
      <c r="E102" s="43"/>
      <c r="F102" s="43"/>
      <c r="I102" s="43"/>
      <c r="J102" s="362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9.5" customHeight="1">
      <c r="A103" s="43"/>
      <c r="B103" s="172"/>
      <c r="C103" s="43"/>
      <c r="D103" s="43"/>
      <c r="E103" s="43"/>
      <c r="F103" s="43"/>
      <c r="I103" s="43"/>
      <c r="J103" s="362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9.5" customHeight="1">
      <c r="A104" s="43"/>
      <c r="B104" s="172"/>
      <c r="C104" s="43"/>
      <c r="D104" s="43"/>
      <c r="E104" s="43"/>
      <c r="F104" s="43"/>
      <c r="I104" s="43"/>
      <c r="J104" s="362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9.5" customHeight="1">
      <c r="A105" s="43"/>
      <c r="B105" s="172"/>
      <c r="C105" s="43"/>
      <c r="D105" s="43"/>
      <c r="E105" s="43"/>
      <c r="F105" s="43"/>
      <c r="I105" s="43"/>
      <c r="J105" s="362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9.5" customHeight="1">
      <c r="A106" s="43"/>
      <c r="B106" s="172"/>
      <c r="C106" s="43"/>
      <c r="D106" s="43"/>
      <c r="E106" s="43"/>
      <c r="F106" s="43"/>
      <c r="I106" s="43"/>
      <c r="J106" s="36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9.5" customHeight="1">
      <c r="A107" s="43"/>
      <c r="B107" s="172"/>
      <c r="C107" s="43"/>
      <c r="D107" s="43"/>
      <c r="E107" s="43"/>
      <c r="F107" s="43"/>
      <c r="I107" s="43"/>
      <c r="J107" s="36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9.5" customHeight="1">
      <c r="A108" s="43"/>
      <c r="B108" s="172"/>
      <c r="C108" s="43"/>
      <c r="D108" s="43"/>
      <c r="E108" s="43"/>
      <c r="F108" s="43"/>
      <c r="I108" s="43"/>
      <c r="J108" s="36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9.5" customHeight="1">
      <c r="A109" s="43"/>
      <c r="B109" s="172"/>
      <c r="C109" s="43"/>
      <c r="D109" s="43"/>
      <c r="E109" s="43"/>
      <c r="F109" s="43"/>
      <c r="I109" s="43"/>
      <c r="J109" s="36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9.5" customHeight="1">
      <c r="A110" s="43"/>
      <c r="B110" s="172"/>
      <c r="C110" s="43"/>
      <c r="D110" s="43"/>
      <c r="E110" s="43"/>
      <c r="F110" s="43"/>
      <c r="I110" s="43"/>
      <c r="J110" s="36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9.5" customHeight="1">
      <c r="A111" s="43"/>
      <c r="B111" s="172"/>
      <c r="C111" s="43"/>
      <c r="D111" s="43"/>
      <c r="E111" s="43"/>
      <c r="F111" s="43"/>
      <c r="I111" s="43"/>
      <c r="J111" s="362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9.5" customHeight="1">
      <c r="A112" s="43"/>
      <c r="B112" s="172"/>
      <c r="C112" s="43"/>
      <c r="D112" s="43"/>
      <c r="E112" s="43"/>
      <c r="F112" s="43"/>
      <c r="I112" s="43"/>
      <c r="J112" s="362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9.5" customHeight="1">
      <c r="A113" s="43"/>
      <c r="B113" s="172"/>
      <c r="C113" s="43"/>
      <c r="D113" s="43"/>
      <c r="E113" s="43"/>
      <c r="F113" s="43"/>
      <c r="I113" s="43"/>
      <c r="J113" s="362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9.5" customHeight="1">
      <c r="A114" s="43"/>
      <c r="B114" s="172"/>
      <c r="C114" s="43"/>
      <c r="D114" s="43"/>
      <c r="E114" s="43"/>
      <c r="F114" s="43"/>
      <c r="I114" s="43"/>
      <c r="J114" s="362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9.5" customHeight="1">
      <c r="A115" s="43"/>
      <c r="B115" s="172"/>
      <c r="C115" s="43"/>
      <c r="D115" s="43"/>
      <c r="E115" s="43"/>
      <c r="F115" s="43"/>
      <c r="I115" s="43"/>
      <c r="J115" s="362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9.5" customHeight="1">
      <c r="A116" s="43"/>
      <c r="B116" s="172"/>
      <c r="C116" s="43"/>
      <c r="D116" s="43"/>
      <c r="E116" s="43"/>
      <c r="F116" s="43"/>
      <c r="I116" s="43"/>
      <c r="J116" s="362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9.5" customHeight="1">
      <c r="A117" s="43"/>
      <c r="B117" s="172"/>
      <c r="C117" s="43"/>
      <c r="D117" s="43"/>
      <c r="E117" s="43"/>
      <c r="F117" s="43"/>
      <c r="I117" s="43"/>
      <c r="J117" s="36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9.5" customHeight="1">
      <c r="A118" s="43"/>
      <c r="B118" s="172"/>
      <c r="C118" s="43"/>
      <c r="D118" s="43"/>
      <c r="E118" s="43"/>
      <c r="F118" s="43"/>
      <c r="I118" s="43"/>
      <c r="J118" s="36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9.5" customHeight="1">
      <c r="A119" s="43"/>
      <c r="B119" s="172"/>
      <c r="C119" s="43"/>
      <c r="D119" s="43"/>
      <c r="E119" s="43"/>
      <c r="F119" s="43"/>
      <c r="I119" s="43"/>
      <c r="J119" s="36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9.5" customHeight="1">
      <c r="A120" s="43"/>
      <c r="B120" s="172"/>
      <c r="C120" s="43"/>
      <c r="D120" s="43"/>
      <c r="E120" s="43"/>
      <c r="F120" s="43"/>
      <c r="I120" s="43"/>
      <c r="J120" s="36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9.5" customHeight="1">
      <c r="A121" s="43"/>
      <c r="B121" s="172"/>
      <c r="C121" s="43"/>
      <c r="D121" s="43"/>
      <c r="E121" s="43"/>
      <c r="F121" s="43"/>
      <c r="I121" s="43"/>
      <c r="J121" s="362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9.5" customHeight="1">
      <c r="A122" s="43"/>
      <c r="B122" s="172"/>
      <c r="C122" s="43"/>
      <c r="D122" s="43"/>
      <c r="E122" s="43"/>
      <c r="F122" s="43"/>
      <c r="I122" s="43"/>
      <c r="J122" s="362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9.5" customHeight="1">
      <c r="A123" s="43"/>
      <c r="B123" s="172"/>
      <c r="C123" s="43"/>
      <c r="D123" s="43"/>
      <c r="E123" s="43"/>
      <c r="F123" s="43"/>
      <c r="I123" s="43"/>
      <c r="J123" s="362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9.5" customHeight="1">
      <c r="A124" s="43"/>
      <c r="B124" s="172"/>
      <c r="C124" s="43"/>
      <c r="D124" s="43"/>
      <c r="E124" s="43"/>
      <c r="F124" s="43"/>
      <c r="I124" s="43"/>
      <c r="J124" s="362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9.5" customHeight="1">
      <c r="A125" s="43"/>
      <c r="B125" s="172"/>
      <c r="C125" s="43"/>
      <c r="D125" s="43"/>
      <c r="E125" s="43"/>
      <c r="F125" s="43"/>
      <c r="I125" s="43"/>
      <c r="J125" s="362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9.5" customHeight="1">
      <c r="A126" s="43"/>
      <c r="B126" s="172"/>
      <c r="C126" s="43"/>
      <c r="D126" s="43"/>
      <c r="E126" s="43"/>
      <c r="F126" s="43"/>
      <c r="I126" s="43"/>
      <c r="J126" s="362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9.5" customHeight="1">
      <c r="A127" s="43"/>
      <c r="B127" s="172"/>
      <c r="C127" s="43"/>
      <c r="D127" s="43"/>
      <c r="E127" s="43"/>
      <c r="F127" s="43"/>
      <c r="I127" s="43"/>
      <c r="J127" s="36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9.5" customHeight="1">
      <c r="A128" s="43"/>
      <c r="B128" s="172"/>
      <c r="C128" s="43"/>
      <c r="D128" s="43"/>
      <c r="E128" s="43"/>
      <c r="F128" s="43"/>
      <c r="I128" s="43"/>
      <c r="J128" s="36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9.5" customHeight="1">
      <c r="A129" s="43"/>
      <c r="B129" s="172"/>
      <c r="C129" s="43"/>
      <c r="D129" s="43"/>
      <c r="E129" s="43"/>
      <c r="F129" s="43"/>
      <c r="I129" s="43"/>
      <c r="J129" s="36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9.5" customHeight="1">
      <c r="A130" s="43"/>
      <c r="B130" s="172"/>
      <c r="C130" s="43"/>
      <c r="D130" s="43"/>
      <c r="E130" s="43"/>
      <c r="F130" s="43"/>
      <c r="I130" s="43"/>
      <c r="J130" s="36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9.5" customHeight="1">
      <c r="A131" s="43"/>
      <c r="B131" s="172"/>
      <c r="C131" s="43"/>
      <c r="D131" s="43"/>
      <c r="E131" s="43"/>
      <c r="F131" s="43"/>
      <c r="I131" s="43"/>
      <c r="J131" s="36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9.5" customHeight="1">
      <c r="A132" s="43"/>
      <c r="B132" s="172"/>
      <c r="C132" s="43"/>
      <c r="D132" s="43"/>
      <c r="E132" s="43"/>
      <c r="F132" s="43"/>
      <c r="I132" s="43"/>
      <c r="J132" s="362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9.5" customHeight="1">
      <c r="A133" s="43"/>
      <c r="B133" s="172"/>
      <c r="C133" s="43"/>
      <c r="D133" s="43"/>
      <c r="E133" s="43"/>
      <c r="F133" s="43"/>
      <c r="I133" s="43"/>
      <c r="J133" s="362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9.5" customHeight="1">
      <c r="A134" s="43"/>
      <c r="B134" s="172"/>
      <c r="C134" s="43"/>
      <c r="D134" s="43"/>
      <c r="E134" s="43"/>
      <c r="F134" s="43"/>
      <c r="I134" s="43"/>
      <c r="J134" s="362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9.5" customHeight="1">
      <c r="A135" s="43"/>
      <c r="B135" s="172"/>
      <c r="C135" s="43"/>
      <c r="D135" s="43"/>
      <c r="E135" s="43"/>
      <c r="F135" s="43"/>
      <c r="I135" s="43"/>
      <c r="J135" s="362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9.5" customHeight="1">
      <c r="A136" s="43"/>
      <c r="B136" s="172"/>
      <c r="C136" s="43"/>
      <c r="D136" s="43"/>
      <c r="E136" s="43"/>
      <c r="F136" s="43"/>
      <c r="I136" s="43"/>
      <c r="J136" s="362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9.5" customHeight="1">
      <c r="A137" s="43"/>
      <c r="B137" s="172"/>
      <c r="C137" s="43"/>
      <c r="D137" s="43"/>
      <c r="E137" s="43"/>
      <c r="F137" s="43"/>
      <c r="I137" s="43"/>
      <c r="J137" s="362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9.5" customHeight="1">
      <c r="A138" s="43"/>
      <c r="B138" s="172"/>
      <c r="C138" s="43"/>
      <c r="D138" s="43"/>
      <c r="E138" s="43"/>
      <c r="F138" s="43"/>
      <c r="I138" s="43"/>
      <c r="J138" s="362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9.5" customHeight="1">
      <c r="A139" s="43"/>
      <c r="B139" s="172"/>
      <c r="C139" s="43"/>
      <c r="D139" s="43"/>
      <c r="E139" s="43"/>
      <c r="F139" s="43"/>
      <c r="I139" s="43"/>
      <c r="J139" s="362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9.5" customHeight="1">
      <c r="A140" s="43"/>
      <c r="B140" s="172"/>
      <c r="C140" s="43"/>
      <c r="D140" s="43"/>
      <c r="E140" s="43"/>
      <c r="F140" s="43"/>
      <c r="I140" s="43"/>
      <c r="J140" s="36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9.5" customHeight="1">
      <c r="A141" s="43"/>
      <c r="B141" s="172"/>
      <c r="C141" s="43"/>
      <c r="D141" s="43"/>
      <c r="E141" s="43"/>
      <c r="F141" s="43"/>
      <c r="I141" s="43"/>
      <c r="J141" s="36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9.5" customHeight="1">
      <c r="A142" s="43"/>
      <c r="B142" s="172"/>
      <c r="C142" s="43"/>
      <c r="D142" s="43"/>
      <c r="E142" s="43"/>
      <c r="F142" s="43"/>
      <c r="I142" s="43"/>
      <c r="J142" s="36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9.5" customHeight="1">
      <c r="A143" s="43"/>
      <c r="B143" s="172"/>
      <c r="C143" s="43"/>
      <c r="D143" s="43"/>
      <c r="E143" s="43"/>
      <c r="F143" s="43"/>
      <c r="I143" s="43"/>
      <c r="J143" s="362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9.5" customHeight="1">
      <c r="A144" s="43"/>
      <c r="B144" s="172"/>
      <c r="C144" s="43"/>
      <c r="D144" s="43"/>
      <c r="E144" s="43"/>
      <c r="F144" s="43"/>
      <c r="I144" s="43"/>
      <c r="J144" s="362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9.5" customHeight="1">
      <c r="A145" s="43"/>
      <c r="B145" s="172"/>
      <c r="C145" s="43"/>
      <c r="D145" s="43"/>
      <c r="E145" s="43"/>
      <c r="F145" s="43"/>
      <c r="I145" s="43"/>
      <c r="J145" s="362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9.5" customHeight="1">
      <c r="A146" s="43"/>
      <c r="B146" s="172"/>
      <c r="C146" s="43"/>
      <c r="D146" s="43"/>
      <c r="E146" s="43"/>
      <c r="F146" s="43"/>
      <c r="I146" s="43"/>
      <c r="J146" s="362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9.5" customHeight="1">
      <c r="A147" s="43"/>
      <c r="B147" s="172"/>
      <c r="C147" s="43"/>
      <c r="D147" s="43"/>
      <c r="E147" s="43"/>
      <c r="F147" s="43"/>
      <c r="I147" s="43"/>
      <c r="J147" s="362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9.5" customHeight="1">
      <c r="A148" s="43"/>
      <c r="B148" s="172"/>
      <c r="C148" s="43"/>
      <c r="D148" s="43"/>
      <c r="E148" s="43"/>
      <c r="F148" s="43"/>
      <c r="I148" s="43"/>
      <c r="J148" s="362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9.5" customHeight="1">
      <c r="A149" s="43"/>
      <c r="B149" s="172"/>
      <c r="C149" s="43"/>
      <c r="D149" s="43"/>
      <c r="E149" s="43"/>
      <c r="F149" s="43"/>
      <c r="I149" s="43"/>
      <c r="J149" s="362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9.5" customHeight="1">
      <c r="A150" s="43"/>
      <c r="B150" s="172"/>
      <c r="C150" s="43"/>
      <c r="D150" s="43"/>
      <c r="E150" s="43"/>
      <c r="F150" s="43"/>
      <c r="I150" s="43"/>
      <c r="J150" s="36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9.5" customHeight="1">
      <c r="A151" s="43"/>
      <c r="B151" s="172"/>
      <c r="C151" s="43"/>
      <c r="D151" s="43"/>
      <c r="E151" s="43"/>
      <c r="F151" s="43"/>
      <c r="I151" s="43"/>
      <c r="J151" s="362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9.5" customHeight="1">
      <c r="A152" s="43"/>
      <c r="B152" s="172"/>
      <c r="C152" s="43"/>
      <c r="D152" s="43"/>
      <c r="E152" s="43"/>
      <c r="F152" s="43"/>
      <c r="I152" s="43"/>
      <c r="J152" s="362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9.5" customHeight="1">
      <c r="A153" s="43"/>
      <c r="B153" s="172"/>
      <c r="C153" s="43"/>
      <c r="D153" s="43"/>
      <c r="E153" s="43"/>
      <c r="F153" s="43"/>
      <c r="I153" s="43"/>
      <c r="J153" s="362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9.5" customHeight="1">
      <c r="A154" s="43"/>
      <c r="B154" s="172"/>
      <c r="C154" s="43"/>
      <c r="D154" s="43"/>
      <c r="E154" s="43"/>
      <c r="F154" s="43"/>
      <c r="I154" s="43"/>
      <c r="J154" s="362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9.5" customHeight="1">
      <c r="A155" s="43"/>
      <c r="B155" s="172"/>
      <c r="C155" s="43"/>
      <c r="D155" s="43"/>
      <c r="E155" s="43"/>
      <c r="F155" s="43"/>
      <c r="I155" s="43"/>
      <c r="J155" s="362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9.5" customHeight="1">
      <c r="A156" s="43"/>
      <c r="B156" s="172"/>
      <c r="C156" s="43"/>
      <c r="D156" s="43"/>
      <c r="E156" s="43"/>
      <c r="F156" s="43"/>
      <c r="I156" s="43"/>
      <c r="J156" s="362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9.5" customHeight="1">
      <c r="A157" s="43"/>
      <c r="B157" s="172"/>
      <c r="C157" s="43"/>
      <c r="D157" s="43"/>
      <c r="E157" s="43"/>
      <c r="F157" s="43"/>
      <c r="I157" s="43"/>
      <c r="J157" s="362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9.5" customHeight="1">
      <c r="A158" s="43"/>
      <c r="B158" s="172"/>
      <c r="C158" s="43"/>
      <c r="D158" s="43"/>
      <c r="E158" s="43"/>
      <c r="F158" s="43"/>
      <c r="I158" s="43"/>
      <c r="J158" s="362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9.5" customHeight="1">
      <c r="A159" s="43"/>
      <c r="B159" s="172"/>
      <c r="C159" s="43"/>
      <c r="D159" s="43"/>
      <c r="E159" s="43"/>
      <c r="F159" s="43"/>
      <c r="I159" s="43"/>
      <c r="J159" s="362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9.5" customHeight="1">
      <c r="A160" s="43"/>
      <c r="B160" s="172"/>
      <c r="C160" s="43"/>
      <c r="D160" s="43"/>
      <c r="E160" s="43"/>
      <c r="F160" s="43"/>
      <c r="I160" s="43"/>
      <c r="J160" s="362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9.5" customHeight="1">
      <c r="A161" s="43"/>
      <c r="B161" s="172"/>
      <c r="C161" s="43"/>
      <c r="D161" s="43"/>
      <c r="E161" s="43"/>
      <c r="F161" s="43"/>
      <c r="I161" s="43"/>
      <c r="J161" s="36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9.5" customHeight="1">
      <c r="A162" s="43"/>
      <c r="B162" s="172"/>
      <c r="C162" s="43"/>
      <c r="D162" s="43"/>
      <c r="E162" s="43"/>
      <c r="F162" s="43"/>
      <c r="I162" s="43"/>
      <c r="J162" s="362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9.5" customHeight="1">
      <c r="A163" s="43"/>
      <c r="B163" s="172"/>
      <c r="C163" s="43"/>
      <c r="D163" s="43"/>
      <c r="E163" s="43"/>
      <c r="F163" s="43"/>
      <c r="I163" s="43"/>
      <c r="J163" s="362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9.5" customHeight="1">
      <c r="A164" s="43"/>
      <c r="B164" s="172"/>
      <c r="C164" s="43"/>
      <c r="D164" s="43"/>
      <c r="E164" s="43"/>
      <c r="F164" s="43"/>
      <c r="I164" s="43"/>
      <c r="J164" s="362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9.5" customHeight="1">
      <c r="A165" s="43"/>
      <c r="B165" s="172"/>
      <c r="C165" s="43"/>
      <c r="D165" s="43"/>
      <c r="E165" s="43"/>
      <c r="F165" s="43"/>
      <c r="I165" s="43"/>
      <c r="J165" s="362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9.5" customHeight="1">
      <c r="A166" s="43"/>
      <c r="B166" s="172"/>
      <c r="C166" s="43"/>
      <c r="D166" s="43"/>
      <c r="E166" s="43"/>
      <c r="F166" s="43"/>
      <c r="I166" s="43"/>
      <c r="J166" s="362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9.5" customHeight="1">
      <c r="A167" s="43"/>
      <c r="B167" s="172"/>
      <c r="C167" s="43"/>
      <c r="D167" s="43"/>
      <c r="E167" s="43"/>
      <c r="F167" s="43"/>
      <c r="I167" s="43"/>
      <c r="J167" s="362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9.5" customHeight="1">
      <c r="A168" s="43"/>
      <c r="B168" s="172"/>
      <c r="C168" s="43"/>
      <c r="D168" s="43"/>
      <c r="E168" s="43"/>
      <c r="F168" s="43"/>
      <c r="I168" s="43"/>
      <c r="J168" s="362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9.5" customHeight="1">
      <c r="A169" s="43"/>
      <c r="B169" s="172"/>
      <c r="C169" s="43"/>
      <c r="D169" s="43"/>
      <c r="E169" s="43"/>
      <c r="F169" s="43"/>
      <c r="I169" s="43"/>
      <c r="J169" s="362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9.5" customHeight="1">
      <c r="A170" s="43"/>
      <c r="B170" s="172"/>
      <c r="C170" s="43"/>
      <c r="D170" s="43"/>
      <c r="E170" s="43"/>
      <c r="F170" s="43"/>
      <c r="I170" s="43"/>
      <c r="J170" s="362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9.5" customHeight="1"/>
    <row r="172" spans="1:26" ht="15.75" customHeight="1"/>
    <row r="173" spans="1:26" ht="15.75" customHeight="1"/>
    <row r="174" spans="1:26" ht="15.75" customHeight="1"/>
    <row r="175" spans="1:26" ht="15.75" customHeight="1"/>
    <row r="176" spans="1:2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topLeftCell="A341" workbookViewId="0">
      <selection activeCell="J323" sqref="J323"/>
    </sheetView>
  </sheetViews>
  <sheetFormatPr baseColWidth="10" defaultColWidth="11.1640625" defaultRowHeight="15" customHeight="1"/>
  <cols>
    <col min="1" max="1" width="2.6640625" customWidth="1"/>
    <col min="2" max="2" width="14.6640625" customWidth="1"/>
    <col min="3" max="3" width="43.1640625" customWidth="1"/>
    <col min="4" max="4" width="15.1640625" customWidth="1"/>
    <col min="5" max="6" width="14.5" customWidth="1"/>
    <col min="7" max="7" width="16.33203125" customWidth="1"/>
    <col min="8" max="26" width="10.5" customWidth="1"/>
  </cols>
  <sheetData>
    <row r="1" spans="1:26" ht="48" customHeight="1">
      <c r="C1" s="63" t="s">
        <v>470</v>
      </c>
      <c r="D1" s="112"/>
      <c r="E1" s="68" t="s">
        <v>175</v>
      </c>
    </row>
    <row r="2" spans="1:26" ht="33" customHeight="1">
      <c r="C2" s="63"/>
      <c r="D2" s="68"/>
    </row>
    <row r="3" spans="1:26" ht="24" customHeight="1">
      <c r="A3" s="9"/>
      <c r="B3" s="268" t="s">
        <v>471</v>
      </c>
      <c r="C3" s="126"/>
      <c r="D3" s="183" t="s">
        <v>473</v>
      </c>
      <c r="E3" s="212" t="s">
        <v>474</v>
      </c>
      <c r="F3" s="184" t="s">
        <v>475</v>
      </c>
      <c r="G3" s="181" t="s">
        <v>191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" customHeight="1">
      <c r="B4" s="269"/>
      <c r="C4" s="61" t="str">
        <f>Roster!C4</f>
        <v>Richard Higgins</v>
      </c>
      <c r="D4" s="228">
        <f>'Single Score'!K4</f>
        <v>549</v>
      </c>
      <c r="E4" s="229">
        <f>'Double Score'!K4</f>
        <v>596</v>
      </c>
      <c r="F4" s="230">
        <f>'Team Score'!K4</f>
        <v>563</v>
      </c>
      <c r="G4" s="161">
        <f>SUM(D4:F4)</f>
        <v>1708</v>
      </c>
      <c r="H4" s="231"/>
    </row>
    <row r="5" spans="1:26" ht="24" customHeight="1">
      <c r="C5" s="43"/>
      <c r="D5" s="112"/>
      <c r="E5" s="43"/>
      <c r="F5" s="43"/>
      <c r="G5" s="118"/>
    </row>
    <row r="6" spans="1:26" ht="24" customHeight="1">
      <c r="D6" s="112"/>
    </row>
    <row r="7" spans="1:26" ht="24" customHeight="1">
      <c r="B7" s="268" t="s">
        <v>479</v>
      </c>
      <c r="C7" s="126"/>
      <c r="D7" s="183" t="s">
        <v>473</v>
      </c>
      <c r="E7" s="212" t="s">
        <v>474</v>
      </c>
      <c r="F7" s="184" t="s">
        <v>475</v>
      </c>
      <c r="G7" s="181" t="s">
        <v>191</v>
      </c>
    </row>
    <row r="8" spans="1:26" ht="24" customHeight="1">
      <c r="B8" s="269"/>
      <c r="C8" s="61" t="str">
        <f>Roster!C5</f>
        <v>Theron Parker</v>
      </c>
      <c r="D8" s="228">
        <f>'Single Score'!K8</f>
        <v>632</v>
      </c>
      <c r="E8" s="229">
        <f>'Double Score'!K5</f>
        <v>767</v>
      </c>
      <c r="F8" s="230">
        <f>'Team Score'!K5</f>
        <v>596</v>
      </c>
      <c r="G8" s="161">
        <f>SUM(D8:F8)</f>
        <v>1995</v>
      </c>
      <c r="H8" s="231"/>
    </row>
    <row r="9" spans="1:26" ht="24" customHeight="1">
      <c r="C9" s="43"/>
      <c r="D9" s="112"/>
      <c r="E9" s="43"/>
      <c r="F9" s="43"/>
      <c r="G9" s="118"/>
    </row>
    <row r="10" spans="1:26" ht="24" customHeight="1">
      <c r="A10" s="9"/>
      <c r="D10" s="11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" customHeight="1">
      <c r="B11" s="268" t="s">
        <v>481</v>
      </c>
      <c r="C11" s="126"/>
      <c r="D11" s="183" t="s">
        <v>473</v>
      </c>
      <c r="E11" s="212" t="s">
        <v>474</v>
      </c>
      <c r="F11" s="184" t="s">
        <v>475</v>
      </c>
      <c r="G11" s="181" t="s">
        <v>191</v>
      </c>
    </row>
    <row r="12" spans="1:26" ht="24" customHeight="1">
      <c r="B12" s="269"/>
      <c r="C12" s="61" t="str">
        <f>Roster!C6</f>
        <v>Stephanie Hurwitz</v>
      </c>
      <c r="D12" s="228">
        <f>'Single Score'!K12</f>
        <v>642</v>
      </c>
      <c r="E12" s="229">
        <f>'Double Score'!K9</f>
        <v>648</v>
      </c>
      <c r="F12" s="230">
        <f>'Team Score'!K6</f>
        <v>741</v>
      </c>
      <c r="G12" s="161">
        <f>SUM(D12:F12)</f>
        <v>2031</v>
      </c>
      <c r="H12" s="231"/>
    </row>
    <row r="13" spans="1:26" ht="24" customHeight="1">
      <c r="C13" s="43"/>
      <c r="D13" s="112"/>
      <c r="E13" s="43"/>
      <c r="F13" s="43"/>
      <c r="G13" s="118"/>
    </row>
    <row r="14" spans="1:26" ht="24" customHeight="1">
      <c r="D14" s="112"/>
    </row>
    <row r="15" spans="1:26" ht="24" customHeight="1">
      <c r="B15" s="268" t="s">
        <v>482</v>
      </c>
      <c r="C15" s="126"/>
      <c r="D15" s="183" t="s">
        <v>473</v>
      </c>
      <c r="E15" s="212" t="s">
        <v>474</v>
      </c>
      <c r="F15" s="184" t="s">
        <v>475</v>
      </c>
      <c r="G15" s="181" t="s">
        <v>191</v>
      </c>
    </row>
    <row r="16" spans="1:26" ht="24" customHeight="1">
      <c r="B16" s="269"/>
      <c r="C16" s="61" t="str">
        <f>Roster!C7</f>
        <v>Joshua Dalton</v>
      </c>
      <c r="D16" s="228">
        <f>'Single Score'!K16</f>
        <v>634</v>
      </c>
      <c r="E16" s="229">
        <f>'Double Score'!K10</f>
        <v>725</v>
      </c>
      <c r="F16" s="230">
        <f>'Team Score'!K7</f>
        <v>631</v>
      </c>
      <c r="G16" s="161">
        <f>SUM(D16:F16)</f>
        <v>1990</v>
      </c>
      <c r="H16" s="231"/>
    </row>
    <row r="17" spans="1:26" ht="24" customHeight="1">
      <c r="A17" s="9"/>
      <c r="C17" s="43"/>
      <c r="D17" s="112"/>
      <c r="E17" s="43"/>
      <c r="F17" s="43"/>
      <c r="G17" s="11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" customHeight="1">
      <c r="D18" s="112"/>
    </row>
    <row r="19" spans="1:26" ht="24" customHeight="1">
      <c r="B19" s="270" t="s">
        <v>484</v>
      </c>
      <c r="C19" s="126"/>
      <c r="D19" s="183" t="s">
        <v>473</v>
      </c>
      <c r="E19" s="212" t="s">
        <v>474</v>
      </c>
      <c r="F19" s="184" t="s">
        <v>475</v>
      </c>
      <c r="G19" s="181" t="s">
        <v>191</v>
      </c>
    </row>
    <row r="20" spans="1:26" ht="24" customHeight="1">
      <c r="B20" s="269"/>
      <c r="C20" s="61" t="str">
        <f>Roster!C11</f>
        <v>Ann Marie Wagnor-White</v>
      </c>
      <c r="D20" s="228">
        <f>'Single Score'!K20</f>
        <v>612</v>
      </c>
      <c r="E20" s="229">
        <f>'Double Score'!K14</f>
        <v>599</v>
      </c>
      <c r="F20" s="230">
        <f>'Team Score'!K11</f>
        <v>607</v>
      </c>
      <c r="G20" s="161">
        <f>SUM(D20:F20)</f>
        <v>1818</v>
      </c>
      <c r="H20" s="231"/>
    </row>
    <row r="21" spans="1:26" ht="24" customHeight="1">
      <c r="C21" s="43"/>
      <c r="D21" s="112"/>
      <c r="E21" s="43"/>
      <c r="F21" s="43"/>
      <c r="G21" s="118"/>
    </row>
    <row r="22" spans="1:26" ht="24" customHeight="1">
      <c r="D22" s="112"/>
    </row>
    <row r="23" spans="1:26" ht="24" customHeight="1">
      <c r="B23" s="270" t="s">
        <v>486</v>
      </c>
      <c r="C23" s="126"/>
      <c r="D23" s="183" t="s">
        <v>473</v>
      </c>
      <c r="E23" s="212" t="s">
        <v>474</v>
      </c>
      <c r="F23" s="184" t="s">
        <v>475</v>
      </c>
      <c r="G23" s="181" t="s">
        <v>191</v>
      </c>
    </row>
    <row r="24" spans="1:26" ht="24" customHeight="1">
      <c r="A24" s="9"/>
      <c r="B24" s="269"/>
      <c r="C24" s="61" t="str">
        <f>Roster!C12</f>
        <v>Donald Modisette</v>
      </c>
      <c r="D24" s="228">
        <f>'Single Score'!K24</f>
        <v>599</v>
      </c>
      <c r="E24" s="229">
        <f>'Double Score'!K15</f>
        <v>597</v>
      </c>
      <c r="F24" s="230">
        <f>'Team Score'!K12</f>
        <v>539</v>
      </c>
      <c r="G24" s="161">
        <f>SUM(D24:F24)</f>
        <v>1735</v>
      </c>
      <c r="H24" s="23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" customHeight="1">
      <c r="C25" s="43"/>
      <c r="D25" s="112"/>
      <c r="E25" s="43"/>
      <c r="F25" s="43"/>
      <c r="G25" s="118"/>
    </row>
    <row r="26" spans="1:26" ht="24" customHeight="1">
      <c r="D26" s="112"/>
    </row>
    <row r="27" spans="1:26" ht="24" customHeight="1">
      <c r="B27" s="270" t="s">
        <v>488</v>
      </c>
      <c r="C27" s="126"/>
      <c r="D27" s="183" t="s">
        <v>473</v>
      </c>
      <c r="E27" s="212" t="s">
        <v>474</v>
      </c>
      <c r="F27" s="184" t="s">
        <v>475</v>
      </c>
      <c r="G27" s="181" t="s">
        <v>191</v>
      </c>
    </row>
    <row r="28" spans="1:26" ht="24" customHeight="1">
      <c r="B28" s="269"/>
      <c r="C28" s="61" t="str">
        <f>Roster!C13</f>
        <v>Alex Bonura</v>
      </c>
      <c r="D28" s="228">
        <f>'Single Score'!K28</f>
        <v>654</v>
      </c>
      <c r="E28" s="229">
        <f>'Double Score'!K19</f>
        <v>693</v>
      </c>
      <c r="F28" s="230">
        <f>'Team Score'!K13</f>
        <v>597</v>
      </c>
      <c r="G28" s="161">
        <f>SUM(D28:F28)</f>
        <v>1944</v>
      </c>
      <c r="H28" s="231"/>
    </row>
    <row r="29" spans="1:26" ht="24" customHeight="1">
      <c r="C29" s="43"/>
      <c r="D29" s="112"/>
      <c r="E29" s="43"/>
      <c r="F29" s="43"/>
      <c r="G29" s="118"/>
    </row>
    <row r="30" spans="1:26" ht="24" customHeight="1">
      <c r="D30" s="112"/>
    </row>
    <row r="31" spans="1:26" ht="24" customHeight="1">
      <c r="B31" s="270" t="s">
        <v>489</v>
      </c>
      <c r="C31" s="126"/>
      <c r="D31" s="183" t="s">
        <v>473</v>
      </c>
      <c r="E31" s="212" t="s">
        <v>474</v>
      </c>
      <c r="F31" s="184" t="s">
        <v>475</v>
      </c>
      <c r="G31" s="181" t="s">
        <v>191</v>
      </c>
    </row>
    <row r="32" spans="1:26" ht="24" customHeight="1">
      <c r="B32" s="269"/>
      <c r="C32" s="61" t="str">
        <f>Roster!C14</f>
        <v>Walter Holder</v>
      </c>
      <c r="D32" s="228">
        <f>'Single Score'!K32</f>
        <v>680</v>
      </c>
      <c r="E32" s="229">
        <f>'Double Score'!K20</f>
        <v>643</v>
      </c>
      <c r="F32" s="230">
        <f>'Team Score'!K14</f>
        <v>568</v>
      </c>
      <c r="G32" s="161">
        <f>SUM(D32:F32)</f>
        <v>1891</v>
      </c>
      <c r="H32" s="231"/>
    </row>
    <row r="33" spans="2:8" ht="24" customHeight="1">
      <c r="C33" s="43"/>
      <c r="D33" s="112"/>
      <c r="E33" s="43"/>
      <c r="F33" s="43"/>
      <c r="G33" s="118"/>
    </row>
    <row r="34" spans="2:8" ht="24" customHeight="1">
      <c r="D34" s="112"/>
    </row>
    <row r="35" spans="2:8" ht="24" customHeight="1">
      <c r="B35" s="268" t="s">
        <v>491</v>
      </c>
      <c r="C35" s="126"/>
      <c r="D35" s="183" t="s">
        <v>473</v>
      </c>
      <c r="E35" s="212" t="s">
        <v>474</v>
      </c>
      <c r="F35" s="184" t="s">
        <v>475</v>
      </c>
      <c r="G35" s="181" t="s">
        <v>191</v>
      </c>
    </row>
    <row r="36" spans="2:8" ht="24" customHeight="1">
      <c r="B36" s="269"/>
      <c r="C36" s="61" t="str">
        <f>Roster!C18</f>
        <v>Douglas Haley</v>
      </c>
      <c r="D36" s="228">
        <f>'Single Score'!K36</f>
        <v>698</v>
      </c>
      <c r="E36" s="229">
        <f>'Double Score'!K25</f>
        <v>734</v>
      </c>
      <c r="F36" s="230">
        <f>'Team Score'!K18</f>
        <v>705</v>
      </c>
      <c r="G36" s="161">
        <f>SUM(D36:F36)</f>
        <v>2137</v>
      </c>
      <c r="H36" s="231"/>
    </row>
    <row r="37" spans="2:8" ht="24" customHeight="1">
      <c r="C37" s="43"/>
      <c r="D37" s="112"/>
      <c r="E37" s="43"/>
      <c r="F37" s="43"/>
      <c r="G37" s="118"/>
    </row>
    <row r="38" spans="2:8" ht="24" customHeight="1">
      <c r="D38" s="112"/>
    </row>
    <row r="39" spans="2:8" ht="24" customHeight="1">
      <c r="B39" s="268" t="s">
        <v>492</v>
      </c>
      <c r="C39" s="126"/>
      <c r="D39" s="183" t="s">
        <v>473</v>
      </c>
      <c r="E39" s="212" t="s">
        <v>474</v>
      </c>
      <c r="F39" s="184" t="s">
        <v>475</v>
      </c>
      <c r="G39" s="181" t="s">
        <v>191</v>
      </c>
    </row>
    <row r="40" spans="2:8" ht="24" customHeight="1">
      <c r="B40" s="269"/>
      <c r="C40" s="61" t="str">
        <f>Roster!C19</f>
        <v>Stacey Pate</v>
      </c>
      <c r="D40" s="228">
        <f>'Single Score'!K40</f>
        <v>604</v>
      </c>
      <c r="E40" s="229">
        <f>'Double Score'!K24</f>
        <v>620</v>
      </c>
      <c r="F40" s="230">
        <f>'Team Score'!K19</f>
        <v>688</v>
      </c>
      <c r="G40" s="161">
        <f>SUM(D40:F40)</f>
        <v>1912</v>
      </c>
      <c r="H40" s="231"/>
    </row>
    <row r="41" spans="2:8" ht="24" customHeight="1">
      <c r="C41" s="43"/>
      <c r="D41" s="112"/>
      <c r="E41" s="43"/>
      <c r="F41" s="43"/>
      <c r="G41" s="118"/>
    </row>
    <row r="42" spans="2:8" ht="24" customHeight="1">
      <c r="D42" s="112"/>
    </row>
    <row r="43" spans="2:8" ht="24" customHeight="1">
      <c r="B43" s="268" t="s">
        <v>494</v>
      </c>
      <c r="C43" s="126"/>
      <c r="D43" s="183" t="s">
        <v>473</v>
      </c>
      <c r="E43" s="212" t="s">
        <v>474</v>
      </c>
      <c r="F43" s="184" t="s">
        <v>475</v>
      </c>
      <c r="G43" s="181" t="s">
        <v>191</v>
      </c>
    </row>
    <row r="44" spans="2:8" ht="24" customHeight="1">
      <c r="B44" s="269"/>
      <c r="C44" s="61" t="str">
        <f>Roster!C20</f>
        <v>John Sidener</v>
      </c>
      <c r="D44" s="228">
        <f>'Single Score'!K44</f>
        <v>684</v>
      </c>
      <c r="E44" s="229">
        <f>'Double Score'!K30</f>
        <v>682</v>
      </c>
      <c r="F44" s="230">
        <f>'Team Score'!K20</f>
        <v>656</v>
      </c>
      <c r="G44" s="161">
        <v>0</v>
      </c>
      <c r="H44" s="90"/>
    </row>
    <row r="45" spans="2:8" ht="24" customHeight="1">
      <c r="C45" s="43"/>
      <c r="D45" s="112"/>
      <c r="E45" s="43"/>
      <c r="F45" s="43"/>
      <c r="G45" s="118"/>
    </row>
    <row r="46" spans="2:8" ht="24" customHeight="1">
      <c r="D46" s="112"/>
    </row>
    <row r="47" spans="2:8" ht="24" customHeight="1">
      <c r="B47" s="268" t="s">
        <v>496</v>
      </c>
      <c r="C47" s="126"/>
      <c r="D47" s="183" t="s">
        <v>473</v>
      </c>
      <c r="E47" s="212" t="s">
        <v>474</v>
      </c>
      <c r="F47" s="184" t="s">
        <v>475</v>
      </c>
      <c r="G47" s="181" t="s">
        <v>191</v>
      </c>
    </row>
    <row r="48" spans="2:8" ht="24" customHeight="1">
      <c r="B48" s="269"/>
      <c r="C48" s="61" t="str">
        <f>Roster!C21</f>
        <v>Elton Roberson</v>
      </c>
      <c r="D48" s="228">
        <f>'Single Score'!K48</f>
        <v>649</v>
      </c>
      <c r="E48" s="229">
        <f>'Double Score'!K29</f>
        <v>618</v>
      </c>
      <c r="F48" s="230">
        <f>'Team Score'!K21</f>
        <v>572</v>
      </c>
      <c r="G48" s="217">
        <f>SUM(D48:F48)</f>
        <v>1839</v>
      </c>
      <c r="H48" s="231"/>
    </row>
    <row r="49" spans="2:8" ht="24" customHeight="1">
      <c r="C49" s="43"/>
      <c r="D49" s="112"/>
      <c r="E49" s="43"/>
      <c r="F49" s="43"/>
      <c r="G49" s="118"/>
    </row>
    <row r="50" spans="2:8" ht="24" customHeight="1">
      <c r="D50" s="112"/>
    </row>
    <row r="51" spans="2:8" ht="24" customHeight="1">
      <c r="B51" s="270" t="s">
        <v>497</v>
      </c>
      <c r="C51" s="126"/>
      <c r="D51" s="183" t="s">
        <v>473</v>
      </c>
      <c r="E51" s="212" t="s">
        <v>474</v>
      </c>
      <c r="F51" s="184" t="s">
        <v>475</v>
      </c>
      <c r="G51" s="181" t="s">
        <v>191</v>
      </c>
    </row>
    <row r="52" spans="2:8" ht="24" customHeight="1">
      <c r="B52" s="269"/>
      <c r="C52" s="61" t="str">
        <f>Roster!C25</f>
        <v>Fay Garvin</v>
      </c>
      <c r="D52" s="228">
        <f>'Single Score'!K52</f>
        <v>592</v>
      </c>
      <c r="E52" s="229">
        <f>'Double Score'!K34</f>
        <v>648</v>
      </c>
      <c r="F52" s="230">
        <f>'Team Score'!K25</f>
        <v>584</v>
      </c>
      <c r="G52" s="217">
        <f>SUM(D52:F52)</f>
        <v>1824</v>
      </c>
      <c r="H52" s="231"/>
    </row>
    <row r="53" spans="2:8" ht="24" customHeight="1">
      <c r="C53" s="43"/>
      <c r="D53" s="112"/>
      <c r="E53" s="43"/>
      <c r="F53" s="43"/>
      <c r="G53" s="118"/>
    </row>
    <row r="54" spans="2:8" ht="24" customHeight="1">
      <c r="D54" s="112"/>
    </row>
    <row r="55" spans="2:8" ht="24" customHeight="1">
      <c r="B55" s="270" t="s">
        <v>499</v>
      </c>
      <c r="C55" s="126"/>
      <c r="D55" s="183" t="s">
        <v>473</v>
      </c>
      <c r="E55" s="212" t="s">
        <v>474</v>
      </c>
      <c r="F55" s="184" t="s">
        <v>475</v>
      </c>
      <c r="G55" s="181" t="s">
        <v>191</v>
      </c>
    </row>
    <row r="56" spans="2:8" ht="24" customHeight="1">
      <c r="B56" s="269"/>
      <c r="C56" s="61" t="str">
        <f>Roster!C26</f>
        <v>Robert Smith</v>
      </c>
      <c r="D56" s="228">
        <f>'Single Score'!K56</f>
        <v>586</v>
      </c>
      <c r="E56" s="229">
        <f>'Double Score'!K35</f>
        <v>705</v>
      </c>
      <c r="F56" s="230">
        <f>'Team Score'!K26</f>
        <v>646</v>
      </c>
      <c r="G56" s="217">
        <f>SUM(D56:F56)</f>
        <v>1937</v>
      </c>
      <c r="H56" s="231"/>
    </row>
    <row r="57" spans="2:8" ht="24" customHeight="1">
      <c r="C57" s="43"/>
      <c r="D57" s="112"/>
      <c r="E57" s="43"/>
      <c r="F57" s="43"/>
      <c r="G57" s="118"/>
    </row>
    <row r="58" spans="2:8" ht="24" customHeight="1">
      <c r="D58" s="112"/>
    </row>
    <row r="59" spans="2:8" ht="24" customHeight="1">
      <c r="B59" s="270" t="s">
        <v>500</v>
      </c>
      <c r="C59" s="126"/>
      <c r="D59" s="183" t="s">
        <v>473</v>
      </c>
      <c r="E59" s="212" t="s">
        <v>474</v>
      </c>
      <c r="F59" s="184" t="s">
        <v>475</v>
      </c>
      <c r="G59" s="181" t="s">
        <v>191</v>
      </c>
    </row>
    <row r="60" spans="2:8" ht="24" customHeight="1">
      <c r="B60" s="269"/>
      <c r="C60" s="61" t="str">
        <f>Roster!C27</f>
        <v>Pilar Hernandez</v>
      </c>
      <c r="D60" s="228">
        <f>'Single Score'!K60</f>
        <v>606</v>
      </c>
      <c r="E60" s="229">
        <f>'Double Score'!K39</f>
        <v>722</v>
      </c>
      <c r="F60" s="230">
        <f>'Team Score'!K27</f>
        <v>688</v>
      </c>
      <c r="G60" s="217">
        <f>SUM(D60:F60)</f>
        <v>2016</v>
      </c>
      <c r="H60" s="231"/>
    </row>
    <row r="61" spans="2:8" ht="24" customHeight="1">
      <c r="C61" s="43"/>
      <c r="D61" s="112"/>
      <c r="E61" s="43"/>
      <c r="F61" s="43"/>
      <c r="G61" s="118"/>
    </row>
    <row r="62" spans="2:8" ht="24" customHeight="1">
      <c r="D62" s="112"/>
    </row>
    <row r="63" spans="2:8" ht="24" customHeight="1">
      <c r="B63" s="270" t="s">
        <v>502</v>
      </c>
      <c r="C63" s="126"/>
      <c r="D63" s="183" t="s">
        <v>473</v>
      </c>
      <c r="E63" s="212" t="s">
        <v>474</v>
      </c>
      <c r="F63" s="184" t="s">
        <v>475</v>
      </c>
      <c r="G63" s="181" t="s">
        <v>191</v>
      </c>
    </row>
    <row r="64" spans="2:8" ht="24" customHeight="1">
      <c r="B64" s="269"/>
      <c r="C64" s="61" t="str">
        <f>Roster!C28</f>
        <v>Anthony Jones</v>
      </c>
      <c r="D64" s="228">
        <f>'Single Score'!K64</f>
        <v>0</v>
      </c>
      <c r="E64" s="229">
        <f>'Double Score'!K40</f>
        <v>527</v>
      </c>
      <c r="F64" s="230">
        <f>'Team Score'!K28</f>
        <v>538</v>
      </c>
      <c r="G64" s="217">
        <f>SUM(D64:F64)</f>
        <v>1065</v>
      </c>
      <c r="H64" s="231"/>
    </row>
    <row r="65" spans="2:8" ht="24" customHeight="1">
      <c r="C65" s="43"/>
      <c r="D65" s="112"/>
      <c r="E65" s="43"/>
      <c r="F65" s="43"/>
      <c r="G65" s="118"/>
    </row>
    <row r="66" spans="2:8" ht="24" customHeight="1">
      <c r="D66" s="112"/>
    </row>
    <row r="67" spans="2:8" ht="24" customHeight="1">
      <c r="B67" s="268" t="s">
        <v>503</v>
      </c>
      <c r="C67" s="126"/>
      <c r="D67" s="183" t="s">
        <v>473</v>
      </c>
      <c r="E67" s="212" t="s">
        <v>474</v>
      </c>
      <c r="F67" s="184" t="s">
        <v>475</v>
      </c>
      <c r="G67" s="181" t="s">
        <v>191</v>
      </c>
    </row>
    <row r="68" spans="2:8" ht="24" customHeight="1">
      <c r="B68" s="269"/>
      <c r="C68" s="61" t="str">
        <f>Roster!C32</f>
        <v>Elmo Hickerson</v>
      </c>
      <c r="D68" s="228">
        <f>'Single Score'!K68</f>
        <v>559</v>
      </c>
      <c r="E68" s="229">
        <f>'Double Score'!K44</f>
        <v>613</v>
      </c>
      <c r="F68" s="230">
        <f>'Team Score'!K32</f>
        <v>597</v>
      </c>
      <c r="G68" s="217">
        <f>SUM(D68:F68)</f>
        <v>1769</v>
      </c>
      <c r="H68" s="231"/>
    </row>
    <row r="69" spans="2:8" ht="24" customHeight="1">
      <c r="C69" s="43"/>
      <c r="D69" s="112"/>
      <c r="E69" s="43"/>
      <c r="F69" s="43"/>
      <c r="G69" s="118"/>
    </row>
    <row r="70" spans="2:8" ht="24" customHeight="1">
      <c r="D70" s="112"/>
    </row>
    <row r="71" spans="2:8" ht="24" customHeight="1">
      <c r="B71" s="268" t="s">
        <v>505</v>
      </c>
      <c r="C71" s="126"/>
      <c r="D71" s="183" t="s">
        <v>473</v>
      </c>
      <c r="E71" s="212" t="s">
        <v>474</v>
      </c>
      <c r="F71" s="184" t="s">
        <v>475</v>
      </c>
      <c r="G71" s="181" t="s">
        <v>191</v>
      </c>
    </row>
    <row r="72" spans="2:8" ht="24" customHeight="1">
      <c r="B72" s="269"/>
      <c r="C72" s="61" t="str">
        <f>Roster!C33</f>
        <v>Sandra Manley</v>
      </c>
      <c r="D72" s="228">
        <f>'Single Score'!K72</f>
        <v>622</v>
      </c>
      <c r="E72" s="229">
        <f>'Double Score'!K45</f>
        <v>586</v>
      </c>
      <c r="F72" s="230">
        <f>'Team Score'!K33</f>
        <v>602</v>
      </c>
      <c r="G72" s="217">
        <f>SUM(D72:F72)</f>
        <v>1810</v>
      </c>
      <c r="H72" s="231"/>
    </row>
    <row r="73" spans="2:8" ht="24" customHeight="1">
      <c r="C73" s="43"/>
      <c r="D73" s="112"/>
      <c r="E73" s="43"/>
      <c r="F73" s="43"/>
      <c r="G73" s="118"/>
    </row>
    <row r="74" spans="2:8" ht="24" customHeight="1">
      <c r="D74" s="112"/>
    </row>
    <row r="75" spans="2:8" ht="24" customHeight="1">
      <c r="B75" s="268" t="s">
        <v>506</v>
      </c>
      <c r="C75" s="126"/>
      <c r="D75" s="183" t="s">
        <v>473</v>
      </c>
      <c r="E75" s="212" t="s">
        <v>474</v>
      </c>
      <c r="F75" s="184" t="s">
        <v>475</v>
      </c>
      <c r="G75" s="181" t="s">
        <v>191</v>
      </c>
    </row>
    <row r="76" spans="2:8" ht="24" customHeight="1">
      <c r="B76" s="269"/>
      <c r="C76" s="61" t="str">
        <f>Roster!C34</f>
        <v>Terrie Bogle</v>
      </c>
      <c r="D76" s="228">
        <f>'Single Score'!K76</f>
        <v>580</v>
      </c>
      <c r="E76" s="229">
        <f>'Double Score'!K49</f>
        <v>660</v>
      </c>
      <c r="F76" s="230">
        <f>'Team Score'!K34</f>
        <v>597</v>
      </c>
      <c r="G76" s="217">
        <f>SUM(D76:F76)</f>
        <v>1837</v>
      </c>
      <c r="H76" s="231"/>
    </row>
    <row r="77" spans="2:8" ht="24" customHeight="1">
      <c r="C77" s="43"/>
      <c r="D77" s="112"/>
      <c r="E77" s="43"/>
      <c r="F77" s="43"/>
      <c r="G77" s="118"/>
    </row>
    <row r="78" spans="2:8" ht="24" customHeight="1">
      <c r="D78" s="112"/>
    </row>
    <row r="79" spans="2:8" ht="24" customHeight="1">
      <c r="B79" s="268" t="s">
        <v>508</v>
      </c>
      <c r="C79" s="126"/>
      <c r="D79" s="183" t="s">
        <v>473</v>
      </c>
      <c r="E79" s="212" t="s">
        <v>474</v>
      </c>
      <c r="F79" s="184" t="s">
        <v>475</v>
      </c>
      <c r="G79" s="181" t="s">
        <v>191</v>
      </c>
    </row>
    <row r="80" spans="2:8" ht="24" customHeight="1">
      <c r="B80" s="269"/>
      <c r="C80" s="61" t="str">
        <f>Roster!C35</f>
        <v>Ken Arnold</v>
      </c>
      <c r="D80" s="228">
        <f>'Single Score'!K80</f>
        <v>645</v>
      </c>
      <c r="E80" s="229">
        <f>'Double Score'!K50</f>
        <v>596</v>
      </c>
      <c r="F80" s="230">
        <f>'Team Score'!K35</f>
        <v>601</v>
      </c>
      <c r="G80" s="217">
        <f>SUM(D80:F80)</f>
        <v>1842</v>
      </c>
      <c r="H80" s="231"/>
    </row>
    <row r="81" spans="2:8" ht="24" customHeight="1">
      <c r="C81" s="43"/>
      <c r="D81" s="112"/>
      <c r="E81" s="43"/>
      <c r="F81" s="43"/>
      <c r="G81" s="118"/>
    </row>
    <row r="82" spans="2:8" ht="24" customHeight="1">
      <c r="D82" s="112"/>
    </row>
    <row r="83" spans="2:8" ht="24" customHeight="1">
      <c r="B83" s="270" t="s">
        <v>510</v>
      </c>
      <c r="C83" s="126"/>
      <c r="D83" s="183" t="s">
        <v>473</v>
      </c>
      <c r="E83" s="212" t="s">
        <v>474</v>
      </c>
      <c r="F83" s="184" t="s">
        <v>475</v>
      </c>
      <c r="G83" s="181" t="s">
        <v>191</v>
      </c>
    </row>
    <row r="84" spans="2:8" ht="24" customHeight="1">
      <c r="B84" s="269"/>
      <c r="C84" s="61" t="str">
        <f>Roster!C39</f>
        <v>Walter Haskett</v>
      </c>
      <c r="D84" s="228">
        <f>'Single Score'!K84</f>
        <v>659</v>
      </c>
      <c r="E84" s="229">
        <f>'Double Score'!K54</f>
        <v>579</v>
      </c>
      <c r="F84" s="230">
        <f>'Team Score'!K39</f>
        <v>648</v>
      </c>
      <c r="G84" s="217">
        <f>SUM(D84:F84)</f>
        <v>1886</v>
      </c>
      <c r="H84" s="231"/>
    </row>
    <row r="85" spans="2:8" ht="24" customHeight="1">
      <c r="C85" s="43"/>
      <c r="D85" s="112"/>
      <c r="E85" s="43"/>
      <c r="F85" s="43"/>
      <c r="G85" s="118"/>
    </row>
    <row r="86" spans="2:8" ht="24" customHeight="1">
      <c r="D86" s="112"/>
    </row>
    <row r="87" spans="2:8" ht="24" customHeight="1">
      <c r="B87" s="270" t="s">
        <v>511</v>
      </c>
      <c r="C87" s="126"/>
      <c r="D87" s="183" t="s">
        <v>473</v>
      </c>
      <c r="E87" s="212" t="s">
        <v>474</v>
      </c>
      <c r="F87" s="184" t="s">
        <v>475</v>
      </c>
      <c r="G87" s="181" t="s">
        <v>191</v>
      </c>
    </row>
    <row r="88" spans="2:8" ht="24" customHeight="1">
      <c r="B88" s="269"/>
      <c r="C88" s="61" t="str">
        <f>Roster!C40</f>
        <v>Mary Hartzell</v>
      </c>
      <c r="D88" s="228"/>
      <c r="E88" s="229"/>
      <c r="F88" s="230"/>
      <c r="G88" s="217">
        <v>0</v>
      </c>
      <c r="H88" s="90"/>
    </row>
    <row r="89" spans="2:8" ht="24" customHeight="1">
      <c r="C89" s="43"/>
      <c r="D89" s="112"/>
      <c r="E89" s="43"/>
      <c r="F89" s="43"/>
      <c r="G89" s="118"/>
    </row>
    <row r="90" spans="2:8" ht="24" customHeight="1">
      <c r="D90" s="112"/>
    </row>
    <row r="91" spans="2:8" ht="24" customHeight="1">
      <c r="B91" s="270" t="s">
        <v>512</v>
      </c>
      <c r="C91" s="126"/>
      <c r="D91" s="183" t="s">
        <v>473</v>
      </c>
      <c r="E91" s="212" t="s">
        <v>474</v>
      </c>
      <c r="F91" s="184" t="s">
        <v>475</v>
      </c>
      <c r="G91" s="181" t="s">
        <v>191</v>
      </c>
    </row>
    <row r="92" spans="2:8" ht="24" customHeight="1">
      <c r="B92" s="269"/>
      <c r="C92" s="61" t="str">
        <f>Roster!C41</f>
        <v>Ricky Morgan</v>
      </c>
      <c r="D92" s="228">
        <f>'Single Score'!K92</f>
        <v>567</v>
      </c>
      <c r="E92" s="229">
        <f>'Double Score'!K59</f>
        <v>615</v>
      </c>
      <c r="F92" s="230">
        <f>'Team Score'!K41</f>
        <v>565</v>
      </c>
      <c r="G92" s="217">
        <f>SUM(D92:F92)</f>
        <v>1747</v>
      </c>
      <c r="H92" s="231"/>
    </row>
    <row r="93" spans="2:8" ht="24" customHeight="1">
      <c r="C93" s="43"/>
      <c r="D93" s="112"/>
      <c r="E93" s="43"/>
      <c r="F93" s="43"/>
      <c r="G93" s="118"/>
    </row>
    <row r="94" spans="2:8" ht="24" customHeight="1">
      <c r="D94" s="112"/>
    </row>
    <row r="95" spans="2:8" ht="24" customHeight="1">
      <c r="B95" s="270" t="s">
        <v>514</v>
      </c>
      <c r="C95" s="126"/>
      <c r="D95" s="183" t="s">
        <v>473</v>
      </c>
      <c r="E95" s="212" t="s">
        <v>474</v>
      </c>
      <c r="F95" s="184" t="s">
        <v>475</v>
      </c>
      <c r="G95" s="181" t="s">
        <v>191</v>
      </c>
    </row>
    <row r="96" spans="2:8" ht="24" customHeight="1">
      <c r="B96" s="269"/>
      <c r="C96" s="61" t="str">
        <f>Roster!C42</f>
        <v>Thomas Daugherty</v>
      </c>
      <c r="D96" s="228">
        <f>'Single Score'!K96</f>
        <v>611</v>
      </c>
      <c r="E96" s="229">
        <f>'Double Score'!K60</f>
        <v>613</v>
      </c>
      <c r="F96" s="230">
        <f>'Team Score'!K42</f>
        <v>585</v>
      </c>
      <c r="G96" s="217">
        <f>SUM(D96:F96)</f>
        <v>1809</v>
      </c>
      <c r="H96" s="231"/>
    </row>
    <row r="97" spans="2:8" ht="24" customHeight="1">
      <c r="C97" s="43"/>
      <c r="D97" s="112"/>
      <c r="E97" s="43"/>
      <c r="F97" s="43"/>
      <c r="G97" s="118"/>
    </row>
    <row r="98" spans="2:8" ht="24" customHeight="1">
      <c r="D98" s="112"/>
    </row>
    <row r="99" spans="2:8" ht="24" customHeight="1">
      <c r="B99" s="268" t="s">
        <v>516</v>
      </c>
      <c r="C99" s="126"/>
      <c r="D99" s="183" t="s">
        <v>473</v>
      </c>
      <c r="E99" s="212" t="s">
        <v>474</v>
      </c>
      <c r="F99" s="184" t="s">
        <v>475</v>
      </c>
      <c r="G99" s="181" t="s">
        <v>191</v>
      </c>
    </row>
    <row r="100" spans="2:8" ht="24" customHeight="1">
      <c r="B100" s="269"/>
      <c r="C100" s="61" t="str">
        <f>Roster!C46</f>
        <v>Barbara Craig</v>
      </c>
      <c r="D100" s="228">
        <f>'Single Score'!K100</f>
        <v>537</v>
      </c>
      <c r="E100" s="229">
        <f>'Double Score'!K64</f>
        <v>552</v>
      </c>
      <c r="F100" s="230">
        <f>'Team Score'!K46</f>
        <v>558</v>
      </c>
      <c r="G100" s="217">
        <f>SUM(D100:F100)</f>
        <v>1647</v>
      </c>
      <c r="H100" s="231"/>
    </row>
    <row r="101" spans="2:8" ht="24" customHeight="1">
      <c r="C101" s="43"/>
      <c r="D101" s="112"/>
      <c r="E101" s="43"/>
      <c r="F101" s="43"/>
      <c r="G101" s="118"/>
    </row>
    <row r="102" spans="2:8" ht="24" customHeight="1">
      <c r="D102" s="112"/>
    </row>
    <row r="103" spans="2:8" ht="24" customHeight="1">
      <c r="B103" s="268" t="s">
        <v>517</v>
      </c>
      <c r="C103" s="126"/>
      <c r="D103" s="183" t="s">
        <v>473</v>
      </c>
      <c r="E103" s="212" t="s">
        <v>474</v>
      </c>
      <c r="F103" s="184" t="s">
        <v>475</v>
      </c>
      <c r="G103" s="181" t="s">
        <v>191</v>
      </c>
    </row>
    <row r="104" spans="2:8" ht="24" customHeight="1">
      <c r="B104" s="269"/>
      <c r="C104" s="61" t="str">
        <f>Roster!C47</f>
        <v>Kimberly Beck</v>
      </c>
      <c r="D104" s="228"/>
      <c r="E104" s="229"/>
      <c r="F104" s="230"/>
      <c r="G104" s="217">
        <v>0</v>
      </c>
      <c r="H104" s="90"/>
    </row>
    <row r="105" spans="2:8" ht="24" customHeight="1">
      <c r="C105" s="43"/>
      <c r="D105" s="112"/>
      <c r="E105" s="43"/>
      <c r="F105" s="43"/>
      <c r="G105" s="118"/>
    </row>
    <row r="106" spans="2:8" ht="24" customHeight="1">
      <c r="D106" s="112"/>
    </row>
    <row r="107" spans="2:8" ht="24" customHeight="1">
      <c r="B107" s="268" t="s">
        <v>519</v>
      </c>
      <c r="C107" s="126"/>
      <c r="D107" s="183" t="s">
        <v>473</v>
      </c>
      <c r="E107" s="212" t="s">
        <v>474</v>
      </c>
      <c r="F107" s="184" t="s">
        <v>475</v>
      </c>
      <c r="G107" s="181" t="s">
        <v>191</v>
      </c>
    </row>
    <row r="108" spans="2:8" ht="24" customHeight="1">
      <c r="B108" s="269"/>
      <c r="C108" s="61" t="str">
        <f>Roster!C48</f>
        <v>Kristy Mnich</v>
      </c>
      <c r="D108" s="228"/>
      <c r="E108" s="229"/>
      <c r="F108" s="230"/>
      <c r="G108" s="217">
        <v>0</v>
      </c>
      <c r="H108" s="90"/>
    </row>
    <row r="109" spans="2:8" ht="24" customHeight="1">
      <c r="C109" s="43"/>
      <c r="D109" s="112"/>
      <c r="E109" s="43"/>
      <c r="F109" s="43"/>
      <c r="G109" s="118"/>
    </row>
    <row r="110" spans="2:8" ht="24" customHeight="1">
      <c r="D110" s="112"/>
    </row>
    <row r="111" spans="2:8" ht="24" customHeight="1">
      <c r="B111" s="268" t="s">
        <v>520</v>
      </c>
      <c r="C111" s="126"/>
      <c r="D111" s="183" t="s">
        <v>473</v>
      </c>
      <c r="E111" s="212" t="s">
        <v>474</v>
      </c>
      <c r="F111" s="184" t="s">
        <v>475</v>
      </c>
      <c r="G111" s="181" t="s">
        <v>191</v>
      </c>
    </row>
    <row r="112" spans="2:8" ht="24" customHeight="1">
      <c r="B112" s="269"/>
      <c r="C112" s="61" t="str">
        <f>Roster!C49</f>
        <v>Michael Mnich</v>
      </c>
      <c r="D112" s="228"/>
      <c r="E112" s="229"/>
      <c r="F112" s="230"/>
      <c r="G112" s="217">
        <v>0</v>
      </c>
      <c r="H112" s="90"/>
    </row>
    <row r="113" spans="2:8" ht="24" customHeight="1">
      <c r="C113" s="43"/>
      <c r="D113" s="112"/>
      <c r="E113" s="43"/>
      <c r="F113" s="43"/>
      <c r="G113" s="118"/>
    </row>
    <row r="114" spans="2:8" ht="24" customHeight="1">
      <c r="D114" s="112"/>
    </row>
    <row r="115" spans="2:8" ht="24" customHeight="1">
      <c r="B115" s="270" t="s">
        <v>521</v>
      </c>
      <c r="C115" s="126"/>
      <c r="D115" s="183" t="s">
        <v>473</v>
      </c>
      <c r="E115" s="212" t="s">
        <v>474</v>
      </c>
      <c r="F115" s="184" t="s">
        <v>475</v>
      </c>
      <c r="G115" s="181" t="s">
        <v>191</v>
      </c>
    </row>
    <row r="116" spans="2:8" ht="24" customHeight="1">
      <c r="B116" s="269"/>
      <c r="C116" s="61" t="str">
        <f>Roster!C53</f>
        <v>Katie Collins</v>
      </c>
      <c r="D116" s="228">
        <f>'Single Score'!K116</f>
        <v>646</v>
      </c>
      <c r="E116" s="229">
        <f>'Double Score'!K74</f>
        <v>650</v>
      </c>
      <c r="F116" s="230">
        <f>'Team Score'!K53</f>
        <v>631</v>
      </c>
      <c r="G116" s="217">
        <f>SUM(D116:F116)</f>
        <v>1927</v>
      </c>
      <c r="H116" s="231"/>
    </row>
    <row r="117" spans="2:8" ht="24" customHeight="1">
      <c r="C117" s="43"/>
      <c r="D117" s="112"/>
      <c r="E117" s="43"/>
      <c r="F117" s="43"/>
      <c r="G117" s="118"/>
    </row>
    <row r="118" spans="2:8" ht="24" customHeight="1">
      <c r="D118" s="112"/>
    </row>
    <row r="119" spans="2:8" ht="24" customHeight="1">
      <c r="B119" s="270" t="s">
        <v>523</v>
      </c>
      <c r="C119" s="126"/>
      <c r="D119" s="183" t="s">
        <v>473</v>
      </c>
      <c r="E119" s="212" t="s">
        <v>474</v>
      </c>
      <c r="F119" s="184" t="s">
        <v>475</v>
      </c>
      <c r="G119" s="181" t="s">
        <v>191</v>
      </c>
    </row>
    <row r="120" spans="2:8" ht="24" customHeight="1">
      <c r="B120" s="269"/>
      <c r="C120" s="61" t="str">
        <f>Roster!C54</f>
        <v>Frank Roop, Jr.</v>
      </c>
      <c r="D120" s="228">
        <f>'Single Score'!K120</f>
        <v>563</v>
      </c>
      <c r="E120" s="229">
        <f>'Double Score'!K75</f>
        <v>672</v>
      </c>
      <c r="F120" s="230">
        <f>'Team Score'!K54</f>
        <v>703</v>
      </c>
      <c r="G120" s="217">
        <f>SUM(D120:F120)</f>
        <v>1938</v>
      </c>
      <c r="H120" s="231"/>
    </row>
    <row r="121" spans="2:8" ht="24" customHeight="1">
      <c r="C121" s="43"/>
      <c r="D121" s="112"/>
      <c r="E121" s="43"/>
      <c r="F121" s="43"/>
      <c r="G121" s="118"/>
    </row>
    <row r="122" spans="2:8" ht="24" customHeight="1">
      <c r="D122" s="112"/>
    </row>
    <row r="123" spans="2:8" ht="24" customHeight="1">
      <c r="B123" s="270" t="s">
        <v>525</v>
      </c>
      <c r="C123" s="126"/>
      <c r="D123" s="183" t="s">
        <v>473</v>
      </c>
      <c r="E123" s="212" t="s">
        <v>474</v>
      </c>
      <c r="F123" s="184" t="s">
        <v>475</v>
      </c>
      <c r="G123" s="181" t="s">
        <v>191</v>
      </c>
    </row>
    <row r="124" spans="2:8" ht="24" customHeight="1">
      <c r="B124" s="269"/>
      <c r="C124" s="61" t="str">
        <f>Roster!C55</f>
        <v>Wendy Mayhak</v>
      </c>
      <c r="D124" s="228">
        <f>'Single Score'!K124</f>
        <v>642</v>
      </c>
      <c r="E124" s="229">
        <f>'Double Score'!K79</f>
        <v>568</v>
      </c>
      <c r="F124" s="230">
        <f>'Team Score'!K55</f>
        <v>606</v>
      </c>
      <c r="G124" s="217">
        <f>SUM(D124:F124)</f>
        <v>1816</v>
      </c>
      <c r="H124" s="233"/>
    </row>
    <row r="125" spans="2:8" ht="24" customHeight="1">
      <c r="C125" s="43"/>
      <c r="D125" s="112"/>
      <c r="E125" s="43"/>
      <c r="F125" s="43"/>
      <c r="G125" s="118"/>
    </row>
    <row r="126" spans="2:8" ht="24" customHeight="1">
      <c r="D126" s="112"/>
    </row>
    <row r="127" spans="2:8" ht="24" customHeight="1">
      <c r="B127" s="270" t="s">
        <v>527</v>
      </c>
      <c r="C127" s="126"/>
      <c r="D127" s="183" t="s">
        <v>473</v>
      </c>
      <c r="E127" s="212" t="s">
        <v>474</v>
      </c>
      <c r="F127" s="184" t="s">
        <v>475</v>
      </c>
      <c r="G127" s="181" t="s">
        <v>191</v>
      </c>
    </row>
    <row r="128" spans="2:8" ht="24" customHeight="1">
      <c r="B128" s="269"/>
      <c r="C128" s="61" t="str">
        <f>Roster!C56</f>
        <v>Calvin Anderson</v>
      </c>
      <c r="D128" s="228">
        <f>'Single Score'!K128</f>
        <v>557</v>
      </c>
      <c r="E128" s="229">
        <f>'Double Score'!K80</f>
        <v>531</v>
      </c>
      <c r="F128" s="230">
        <f>'Team Score'!K56</f>
        <v>622</v>
      </c>
      <c r="G128" s="217">
        <f>SUM(D128:F128)</f>
        <v>1710</v>
      </c>
      <c r="H128" s="231"/>
    </row>
    <row r="129" spans="2:8" ht="24" customHeight="1">
      <c r="C129" s="43"/>
      <c r="D129" s="112"/>
      <c r="E129" s="43"/>
      <c r="F129" s="43"/>
      <c r="G129" s="118"/>
    </row>
    <row r="130" spans="2:8" ht="24" customHeight="1">
      <c r="D130" s="112"/>
    </row>
    <row r="131" spans="2:8" ht="24" customHeight="1">
      <c r="B131" s="268" t="s">
        <v>529</v>
      </c>
      <c r="C131" s="126"/>
      <c r="D131" s="183" t="s">
        <v>473</v>
      </c>
      <c r="E131" s="212" t="s">
        <v>474</v>
      </c>
      <c r="F131" s="184" t="s">
        <v>475</v>
      </c>
      <c r="G131" s="181" t="s">
        <v>191</v>
      </c>
    </row>
    <row r="132" spans="2:8" ht="24" customHeight="1">
      <c r="B132" s="269"/>
      <c r="C132" s="61" t="str">
        <f>Roster!C60</f>
        <v>Reginald Adams</v>
      </c>
      <c r="D132" s="228">
        <f>'Single Score'!K132</f>
        <v>626</v>
      </c>
      <c r="E132" s="229">
        <f>'Double Score'!K84</f>
        <v>550</v>
      </c>
      <c r="F132" s="230">
        <f>'Team Score'!K60</f>
        <v>548</v>
      </c>
      <c r="G132" s="217">
        <f>SUM(D132:F132)</f>
        <v>1724</v>
      </c>
      <c r="H132" s="231"/>
    </row>
    <row r="133" spans="2:8" ht="24" customHeight="1">
      <c r="C133" s="43"/>
      <c r="D133" s="112"/>
      <c r="E133" s="43"/>
      <c r="F133" s="43"/>
      <c r="G133" s="118"/>
    </row>
    <row r="134" spans="2:8" ht="24" customHeight="1">
      <c r="D134" s="112"/>
    </row>
    <row r="135" spans="2:8" ht="24" customHeight="1">
      <c r="B135" s="268" t="s">
        <v>530</v>
      </c>
      <c r="C135" s="126"/>
      <c r="D135" s="183" t="s">
        <v>473</v>
      </c>
      <c r="E135" s="212" t="s">
        <v>474</v>
      </c>
      <c r="F135" s="184" t="s">
        <v>475</v>
      </c>
      <c r="G135" s="181" t="s">
        <v>191</v>
      </c>
    </row>
    <row r="136" spans="2:8" ht="24" customHeight="1">
      <c r="B136" s="269"/>
      <c r="C136" s="61" t="str">
        <f>Roster!C61</f>
        <v>Bobbye Phillips</v>
      </c>
      <c r="D136" s="228">
        <f>'Single Score'!K136</f>
        <v>676</v>
      </c>
      <c r="E136" s="229">
        <f>'Double Score'!K85</f>
        <v>617</v>
      </c>
      <c r="F136" s="230">
        <f>'Team Score'!K61</f>
        <v>578</v>
      </c>
      <c r="G136" s="217">
        <f>SUM(D136:F136)</f>
        <v>1871</v>
      </c>
      <c r="H136" s="231"/>
    </row>
    <row r="137" spans="2:8" ht="24" customHeight="1">
      <c r="C137" s="43"/>
      <c r="D137" s="112"/>
      <c r="E137" s="43"/>
      <c r="F137" s="43"/>
      <c r="G137" s="118"/>
    </row>
    <row r="138" spans="2:8" ht="24" customHeight="1">
      <c r="D138" s="112"/>
    </row>
    <row r="139" spans="2:8" ht="24" customHeight="1">
      <c r="B139" s="268" t="s">
        <v>531</v>
      </c>
      <c r="C139" s="126"/>
      <c r="D139" s="183" t="s">
        <v>473</v>
      </c>
      <c r="E139" s="212" t="s">
        <v>474</v>
      </c>
      <c r="F139" s="184" t="s">
        <v>475</v>
      </c>
      <c r="G139" s="181" t="s">
        <v>191</v>
      </c>
    </row>
    <row r="140" spans="2:8" ht="24" customHeight="1">
      <c r="B140" s="269"/>
      <c r="C140" s="61" t="str">
        <f>Roster!C62</f>
        <v>Michael Triplett</v>
      </c>
      <c r="D140" s="228">
        <f>'Single Score'!K140</f>
        <v>689</v>
      </c>
      <c r="E140" s="229">
        <f>'Double Score'!K89</f>
        <v>684</v>
      </c>
      <c r="F140" s="230">
        <f>'Team Score'!K62</f>
        <v>589</v>
      </c>
      <c r="G140" s="217">
        <f>SUM(D140:F140)</f>
        <v>1962</v>
      </c>
      <c r="H140" s="231"/>
    </row>
    <row r="141" spans="2:8" ht="24" customHeight="1">
      <c r="C141" s="43"/>
      <c r="D141" s="112"/>
      <c r="E141" s="43"/>
      <c r="F141" s="43"/>
      <c r="G141" s="118"/>
    </row>
    <row r="142" spans="2:8" ht="24" customHeight="1">
      <c r="D142" s="112"/>
    </row>
    <row r="143" spans="2:8" ht="24" customHeight="1">
      <c r="B143" s="268" t="s">
        <v>533</v>
      </c>
      <c r="C143" s="126"/>
      <c r="D143" s="183" t="s">
        <v>473</v>
      </c>
      <c r="E143" s="212" t="s">
        <v>474</v>
      </c>
      <c r="F143" s="184" t="s">
        <v>475</v>
      </c>
      <c r="G143" s="181" t="s">
        <v>191</v>
      </c>
    </row>
    <row r="144" spans="2:8" ht="24" customHeight="1">
      <c r="B144" s="269"/>
      <c r="C144" s="61" t="str">
        <f>Roster!C63</f>
        <v>Binh Nguyen</v>
      </c>
      <c r="D144" s="228">
        <f>'Single Score'!K144</f>
        <v>595</v>
      </c>
      <c r="E144" s="229">
        <f>'Double Score'!K90</f>
        <v>662</v>
      </c>
      <c r="F144" s="230">
        <f>'Team Score'!K63</f>
        <v>576</v>
      </c>
      <c r="G144" s="217">
        <f>SUM(D144:F144)</f>
        <v>1833</v>
      </c>
      <c r="H144" s="231"/>
    </row>
    <row r="145" spans="2:8" ht="24" customHeight="1">
      <c r="C145" s="43"/>
      <c r="D145" s="112"/>
      <c r="E145" s="43"/>
      <c r="F145" s="43"/>
      <c r="G145" s="118"/>
    </row>
    <row r="146" spans="2:8" ht="24" customHeight="1">
      <c r="D146" s="112"/>
    </row>
    <row r="147" spans="2:8" ht="24" customHeight="1">
      <c r="B147" s="270" t="s">
        <v>534</v>
      </c>
      <c r="C147" s="126"/>
      <c r="D147" s="183" t="s">
        <v>473</v>
      </c>
      <c r="E147" s="212" t="s">
        <v>474</v>
      </c>
      <c r="F147" s="184" t="s">
        <v>475</v>
      </c>
      <c r="G147" s="181" t="s">
        <v>191</v>
      </c>
    </row>
    <row r="148" spans="2:8" ht="24" customHeight="1">
      <c r="B148" s="269"/>
      <c r="C148" s="61" t="str">
        <f>Roster!C67</f>
        <v>Tina Wimberley</v>
      </c>
      <c r="D148" s="228">
        <f>'Single Score'!K148</f>
        <v>621</v>
      </c>
      <c r="E148" s="229">
        <f>'Double Score'!K94</f>
        <v>601</v>
      </c>
      <c r="F148" s="230">
        <f>'Team Score'!K67</f>
        <v>579</v>
      </c>
      <c r="G148" s="217">
        <f>SUM(D148:F148)</f>
        <v>1801</v>
      </c>
      <c r="H148" s="231"/>
    </row>
    <row r="149" spans="2:8" ht="24" customHeight="1">
      <c r="C149" s="43"/>
      <c r="D149" s="112"/>
      <c r="E149" s="43"/>
      <c r="F149" s="43"/>
      <c r="G149" s="118"/>
    </row>
    <row r="150" spans="2:8" ht="24" customHeight="1">
      <c r="D150" s="112"/>
    </row>
    <row r="151" spans="2:8" ht="24" customHeight="1">
      <c r="B151" s="270" t="s">
        <v>537</v>
      </c>
      <c r="C151" s="126"/>
      <c r="D151" s="183" t="s">
        <v>473</v>
      </c>
      <c r="E151" s="212" t="s">
        <v>474</v>
      </c>
      <c r="F151" s="184" t="s">
        <v>475</v>
      </c>
      <c r="G151" s="181" t="s">
        <v>191</v>
      </c>
    </row>
    <row r="152" spans="2:8" ht="24" customHeight="1">
      <c r="B152" s="269"/>
      <c r="C152" s="61" t="str">
        <f>Roster!C68</f>
        <v>Jennifer Fannon</v>
      </c>
      <c r="D152" s="228">
        <f>'Single Score'!K152</f>
        <v>543</v>
      </c>
      <c r="E152" s="229">
        <f>'Double Score'!K99</f>
        <v>638</v>
      </c>
      <c r="F152" s="230">
        <f>'Team Score'!K68</f>
        <v>617</v>
      </c>
      <c r="G152" s="217">
        <f>SUM(D152:F152)</f>
        <v>1798</v>
      </c>
      <c r="H152" s="231"/>
    </row>
    <row r="153" spans="2:8" ht="24" customHeight="1">
      <c r="C153" s="43"/>
      <c r="D153" s="112"/>
      <c r="E153" s="43"/>
      <c r="F153" s="43"/>
      <c r="G153" s="118"/>
    </row>
    <row r="154" spans="2:8" ht="24" customHeight="1">
      <c r="D154" s="112"/>
    </row>
    <row r="155" spans="2:8" ht="24" customHeight="1">
      <c r="B155" s="270" t="s">
        <v>540</v>
      </c>
      <c r="C155" s="126"/>
      <c r="D155" s="183" t="s">
        <v>473</v>
      </c>
      <c r="E155" s="212" t="s">
        <v>474</v>
      </c>
      <c r="F155" s="184" t="s">
        <v>475</v>
      </c>
      <c r="G155" s="181" t="s">
        <v>191</v>
      </c>
    </row>
    <row r="156" spans="2:8" ht="24" customHeight="1">
      <c r="B156" s="269"/>
      <c r="C156" s="61" t="str">
        <f>Roster!C69</f>
        <v>Gregory Burk</v>
      </c>
      <c r="D156" s="228">
        <f>'Single Score'!K156</f>
        <v>755</v>
      </c>
      <c r="E156" s="229">
        <f>'Double Score'!K95</f>
        <v>678</v>
      </c>
      <c r="F156" s="230">
        <f>'Team Score'!K69</f>
        <v>717</v>
      </c>
      <c r="G156" s="217">
        <f>SUM(D156:F156)</f>
        <v>2150</v>
      </c>
      <c r="H156" s="231"/>
    </row>
    <row r="157" spans="2:8" ht="24" customHeight="1">
      <c r="C157" s="43"/>
      <c r="D157" s="112"/>
      <c r="E157" s="43"/>
      <c r="F157" s="43"/>
      <c r="G157" s="118"/>
    </row>
    <row r="158" spans="2:8" ht="24" customHeight="1">
      <c r="D158" s="112"/>
    </row>
    <row r="159" spans="2:8" ht="24" customHeight="1">
      <c r="B159" s="270" t="s">
        <v>542</v>
      </c>
      <c r="C159" s="126"/>
      <c r="D159" s="183" t="s">
        <v>473</v>
      </c>
      <c r="E159" s="212" t="s">
        <v>474</v>
      </c>
      <c r="F159" s="184" t="s">
        <v>475</v>
      </c>
      <c r="G159" s="181" t="s">
        <v>191</v>
      </c>
    </row>
    <row r="160" spans="2:8" ht="24" customHeight="1">
      <c r="B160" s="269"/>
      <c r="C160" s="61" t="str">
        <f>Roster!C70</f>
        <v>Larry Dalton</v>
      </c>
      <c r="D160" s="228">
        <f>'Single Score'!K160</f>
        <v>541</v>
      </c>
      <c r="E160" s="229">
        <f>'Double Score'!K100</f>
        <v>703</v>
      </c>
      <c r="F160" s="230">
        <f>'Team Score'!K70</f>
        <v>652</v>
      </c>
      <c r="G160" s="217">
        <f>SUM(D160:F160)</f>
        <v>1896</v>
      </c>
      <c r="H160" s="231"/>
    </row>
    <row r="161" spans="2:8" ht="24" customHeight="1">
      <c r="C161" s="43"/>
      <c r="D161" s="112"/>
      <c r="E161" s="43"/>
      <c r="F161" s="43"/>
      <c r="G161" s="118"/>
    </row>
    <row r="162" spans="2:8" ht="24" customHeight="1">
      <c r="D162" s="112"/>
    </row>
    <row r="163" spans="2:8" ht="24" customHeight="1">
      <c r="B163" s="268" t="s">
        <v>546</v>
      </c>
      <c r="C163" s="126"/>
      <c r="D163" s="183" t="s">
        <v>473</v>
      </c>
      <c r="E163" s="212" t="s">
        <v>474</v>
      </c>
      <c r="F163" s="184" t="s">
        <v>475</v>
      </c>
      <c r="G163" s="181" t="s">
        <v>191</v>
      </c>
    </row>
    <row r="164" spans="2:8" ht="24" customHeight="1">
      <c r="B164" s="269"/>
      <c r="C164" s="61" t="str">
        <f>Roster!C74</f>
        <v>Philip Mills</v>
      </c>
      <c r="D164" s="228">
        <f>'Single Score'!K164</f>
        <v>703</v>
      </c>
      <c r="E164" s="229">
        <f>'Double Score'!K104</f>
        <v>644</v>
      </c>
      <c r="F164" s="230">
        <f>'Team Score'!K74</f>
        <v>660</v>
      </c>
      <c r="G164" s="217">
        <f>SUM(D164:F164)</f>
        <v>2007</v>
      </c>
      <c r="H164" s="231"/>
    </row>
    <row r="165" spans="2:8" ht="24" customHeight="1">
      <c r="C165" s="43"/>
      <c r="D165" s="112"/>
      <c r="E165" s="43"/>
      <c r="F165" s="43"/>
      <c r="G165" s="118"/>
    </row>
    <row r="166" spans="2:8" ht="24" customHeight="1">
      <c r="D166" s="112"/>
    </row>
    <row r="167" spans="2:8" ht="24" customHeight="1">
      <c r="B167" s="268" t="s">
        <v>548</v>
      </c>
      <c r="C167" s="126"/>
      <c r="D167" s="183" t="s">
        <v>473</v>
      </c>
      <c r="E167" s="212" t="s">
        <v>474</v>
      </c>
      <c r="F167" s="184" t="s">
        <v>475</v>
      </c>
      <c r="G167" s="181" t="s">
        <v>191</v>
      </c>
    </row>
    <row r="168" spans="2:8" ht="24" customHeight="1">
      <c r="B168" s="269"/>
      <c r="C168" s="61" t="str">
        <f>Roster!C75</f>
        <v>Anthony Mowl</v>
      </c>
      <c r="D168" s="228">
        <f>'Single Score'!K168</f>
        <v>727</v>
      </c>
      <c r="E168" s="229">
        <f>'Double Score'!K109</f>
        <v>772</v>
      </c>
      <c r="F168" s="230">
        <f>'Team Score'!K75</f>
        <v>727</v>
      </c>
      <c r="G168" s="217">
        <f>SUM(D168:F168)</f>
        <v>2226</v>
      </c>
      <c r="H168" s="231"/>
    </row>
    <row r="169" spans="2:8" ht="24" customHeight="1">
      <c r="C169" s="43"/>
      <c r="D169" s="112"/>
      <c r="E169" s="43"/>
      <c r="F169" s="43"/>
      <c r="G169" s="118"/>
    </row>
    <row r="170" spans="2:8" ht="24" customHeight="1">
      <c r="D170" s="112"/>
    </row>
    <row r="171" spans="2:8" ht="24" customHeight="1">
      <c r="B171" s="268" t="s">
        <v>549</v>
      </c>
      <c r="C171" s="126"/>
      <c r="D171" s="183" t="s">
        <v>473</v>
      </c>
      <c r="E171" s="212" t="s">
        <v>474</v>
      </c>
      <c r="F171" s="184" t="s">
        <v>475</v>
      </c>
      <c r="G171" s="181" t="s">
        <v>191</v>
      </c>
    </row>
    <row r="172" spans="2:8" ht="24" customHeight="1">
      <c r="B172" s="269"/>
      <c r="C172" s="61" t="str">
        <f>Roster!C76</f>
        <v>Jerilyn Mayhak</v>
      </c>
      <c r="D172" s="228">
        <f>'Single Score'!K172</f>
        <v>616</v>
      </c>
      <c r="E172" s="229">
        <f>'Double Score'!K105</f>
        <v>649</v>
      </c>
      <c r="F172" s="230">
        <f>'Team Score'!K76</f>
        <v>572</v>
      </c>
      <c r="G172" s="217">
        <f>SUM(D172:F172)</f>
        <v>1837</v>
      </c>
      <c r="H172" s="231"/>
    </row>
    <row r="173" spans="2:8" ht="24" customHeight="1">
      <c r="C173" s="43"/>
      <c r="D173" s="112"/>
      <c r="E173" s="43"/>
      <c r="F173" s="43"/>
      <c r="G173" s="118"/>
    </row>
    <row r="174" spans="2:8" ht="24" customHeight="1">
      <c r="D174" s="112"/>
    </row>
    <row r="175" spans="2:8" ht="24" customHeight="1">
      <c r="B175" s="268" t="s">
        <v>550</v>
      </c>
      <c r="C175" s="126"/>
      <c r="D175" s="183" t="s">
        <v>473</v>
      </c>
      <c r="E175" s="212" t="s">
        <v>474</v>
      </c>
      <c r="F175" s="184" t="s">
        <v>475</v>
      </c>
      <c r="G175" s="181" t="s">
        <v>191</v>
      </c>
    </row>
    <row r="176" spans="2:8" ht="24" customHeight="1">
      <c r="B176" s="269"/>
      <c r="C176" s="61" t="str">
        <f>Roster!C77</f>
        <v>Andrew Donatich</v>
      </c>
      <c r="D176" s="228">
        <f>'Single Score'!K176</f>
        <v>455</v>
      </c>
      <c r="E176" s="229">
        <f>'Double Score'!K110</f>
        <v>698</v>
      </c>
      <c r="F176" s="230">
        <f>'Team Score'!K77</f>
        <v>689</v>
      </c>
      <c r="G176" s="217">
        <f>SUM(D176:F176)</f>
        <v>1842</v>
      </c>
      <c r="H176" s="231"/>
    </row>
    <row r="177" spans="2:8" ht="24" customHeight="1">
      <c r="C177" s="43"/>
      <c r="D177" s="112"/>
      <c r="E177" s="43"/>
      <c r="F177" s="43"/>
      <c r="G177" s="118"/>
    </row>
    <row r="178" spans="2:8" ht="24" customHeight="1">
      <c r="D178" s="112"/>
    </row>
    <row r="179" spans="2:8" ht="24" customHeight="1">
      <c r="B179" s="270" t="s">
        <v>552</v>
      </c>
      <c r="C179" s="126"/>
      <c r="D179" s="183" t="s">
        <v>473</v>
      </c>
      <c r="E179" s="212" t="s">
        <v>474</v>
      </c>
      <c r="F179" s="184" t="s">
        <v>475</v>
      </c>
      <c r="G179" s="181" t="s">
        <v>191</v>
      </c>
    </row>
    <row r="180" spans="2:8" ht="24" customHeight="1">
      <c r="B180" s="269"/>
      <c r="C180" s="61" t="str">
        <f>Roster!C81</f>
        <v>Linda Smith</v>
      </c>
      <c r="D180" s="228">
        <f>'Single Score'!K180</f>
        <v>635</v>
      </c>
      <c r="E180" s="229">
        <f>'Double Score'!K114</f>
        <v>733</v>
      </c>
      <c r="F180" s="230">
        <f>'Team Score'!K81</f>
        <v>636</v>
      </c>
      <c r="G180" s="217">
        <f>SUM(D180:F180)</f>
        <v>2004</v>
      </c>
      <c r="H180" s="231"/>
    </row>
    <row r="181" spans="2:8" ht="24" customHeight="1">
      <c r="C181" s="43"/>
      <c r="D181" s="112"/>
      <c r="E181" s="43"/>
      <c r="F181" s="43"/>
      <c r="G181" s="118"/>
    </row>
    <row r="182" spans="2:8" ht="24" customHeight="1">
      <c r="D182" s="112"/>
    </row>
    <row r="183" spans="2:8" ht="24" customHeight="1">
      <c r="B183" s="270" t="s">
        <v>553</v>
      </c>
      <c r="C183" s="126"/>
      <c r="D183" s="183" t="s">
        <v>473</v>
      </c>
      <c r="E183" s="212" t="s">
        <v>474</v>
      </c>
      <c r="F183" s="184" t="s">
        <v>475</v>
      </c>
      <c r="G183" s="181" t="s">
        <v>191</v>
      </c>
    </row>
    <row r="184" spans="2:8" ht="24" customHeight="1">
      <c r="B184" s="269"/>
      <c r="C184" s="61" t="str">
        <f>Roster!C82</f>
        <v>Charles McBee</v>
      </c>
      <c r="D184" s="228">
        <f>'Single Score'!K184</f>
        <v>705</v>
      </c>
      <c r="E184" s="229">
        <f>'Double Score'!K119</f>
        <v>636</v>
      </c>
      <c r="F184" s="230">
        <f>'Team Score'!K82</f>
        <v>679</v>
      </c>
      <c r="G184" s="217">
        <f>SUM(D184:F184)</f>
        <v>2020</v>
      </c>
      <c r="H184" s="231"/>
    </row>
    <row r="185" spans="2:8" ht="24" customHeight="1">
      <c r="C185" s="43"/>
      <c r="D185" s="112"/>
      <c r="E185" s="43"/>
      <c r="F185" s="43"/>
      <c r="G185" s="118"/>
    </row>
    <row r="186" spans="2:8" ht="24" customHeight="1">
      <c r="D186" s="112"/>
    </row>
    <row r="187" spans="2:8" ht="24" customHeight="1">
      <c r="B187" s="270" t="s">
        <v>555</v>
      </c>
      <c r="C187" s="126"/>
      <c r="D187" s="183" t="s">
        <v>473</v>
      </c>
      <c r="E187" s="212" t="s">
        <v>474</v>
      </c>
      <c r="F187" s="184" t="s">
        <v>475</v>
      </c>
      <c r="G187" s="181" t="s">
        <v>191</v>
      </c>
    </row>
    <row r="188" spans="2:8" ht="24" customHeight="1">
      <c r="B188" s="269"/>
      <c r="C188" s="61" t="str">
        <f>Roster!C83</f>
        <v>James Kelly</v>
      </c>
      <c r="D188" s="228">
        <f>'Single Score'!K188</f>
        <v>608</v>
      </c>
      <c r="E188" s="229">
        <f>'Double Score'!K120</f>
        <v>574</v>
      </c>
      <c r="F188" s="230">
        <f>'Team Score'!K83</f>
        <v>562</v>
      </c>
      <c r="G188" s="217">
        <f>SUM(D188:F188)</f>
        <v>1744</v>
      </c>
      <c r="H188" s="231"/>
    </row>
    <row r="189" spans="2:8" ht="24" customHeight="1">
      <c r="C189" s="43"/>
      <c r="D189" s="112"/>
      <c r="E189" s="43"/>
      <c r="F189" s="43"/>
      <c r="G189" s="118"/>
    </row>
    <row r="190" spans="2:8" ht="24" customHeight="1">
      <c r="D190" s="112"/>
    </row>
    <row r="191" spans="2:8" ht="24" customHeight="1">
      <c r="B191" s="270" t="s">
        <v>557</v>
      </c>
      <c r="C191" s="126"/>
      <c r="D191" s="183" t="s">
        <v>473</v>
      </c>
      <c r="E191" s="212" t="s">
        <v>474</v>
      </c>
      <c r="F191" s="184" t="s">
        <v>475</v>
      </c>
      <c r="G191" s="181" t="s">
        <v>191</v>
      </c>
    </row>
    <row r="192" spans="2:8" ht="24" customHeight="1">
      <c r="B192" s="269"/>
      <c r="C192" s="61" t="str">
        <f>Roster!C84</f>
        <v>Jerilyn Keller</v>
      </c>
      <c r="D192" s="228">
        <f>'Single Score'!K192</f>
        <v>634</v>
      </c>
      <c r="E192" s="229">
        <f>'Double Score'!K115</f>
        <v>718</v>
      </c>
      <c r="F192" s="230">
        <f>'Team Score'!K84</f>
        <v>662</v>
      </c>
      <c r="G192" s="217">
        <f>SUM(D192:F192)</f>
        <v>2014</v>
      </c>
      <c r="H192" s="231"/>
    </row>
    <row r="193" spans="2:8" ht="24" customHeight="1">
      <c r="C193" s="43"/>
      <c r="D193" s="112"/>
      <c r="E193" s="43"/>
      <c r="F193" s="43"/>
      <c r="G193" s="118"/>
    </row>
    <row r="194" spans="2:8" ht="24" customHeight="1">
      <c r="D194" s="112"/>
    </row>
    <row r="195" spans="2:8" ht="24" customHeight="1">
      <c r="B195" s="268" t="s">
        <v>559</v>
      </c>
      <c r="C195" s="126"/>
      <c r="D195" s="183" t="s">
        <v>473</v>
      </c>
      <c r="E195" s="212" t="s">
        <v>474</v>
      </c>
      <c r="F195" s="184" t="s">
        <v>475</v>
      </c>
      <c r="G195" s="181" t="s">
        <v>191</v>
      </c>
    </row>
    <row r="196" spans="2:8" ht="24" customHeight="1">
      <c r="B196" s="269"/>
      <c r="C196" s="61" t="str">
        <f>Roster!C88</f>
        <v>Alma Gomez</v>
      </c>
      <c r="D196" s="228">
        <f>'Single Score'!K196</f>
        <v>627</v>
      </c>
      <c r="E196" s="229">
        <f>'Double Score'!K124</f>
        <v>655</v>
      </c>
      <c r="F196" s="230">
        <f>'Team Score'!K88</f>
        <v>598</v>
      </c>
      <c r="G196" s="217">
        <f>SUM(D196:F196)</f>
        <v>1880</v>
      </c>
      <c r="H196" s="231"/>
    </row>
    <row r="197" spans="2:8" ht="24" customHeight="1">
      <c r="C197" s="43"/>
      <c r="D197" s="112"/>
      <c r="E197" s="43"/>
      <c r="F197" s="43"/>
      <c r="G197" s="118"/>
    </row>
    <row r="198" spans="2:8" ht="24" customHeight="1">
      <c r="D198" s="112"/>
    </row>
    <row r="199" spans="2:8" ht="24" customHeight="1">
      <c r="B199" s="268" t="s">
        <v>561</v>
      </c>
      <c r="C199" s="126"/>
      <c r="D199" s="183" t="s">
        <v>473</v>
      </c>
      <c r="E199" s="212" t="s">
        <v>474</v>
      </c>
      <c r="F199" s="184" t="s">
        <v>475</v>
      </c>
      <c r="G199" s="181" t="s">
        <v>191</v>
      </c>
    </row>
    <row r="200" spans="2:8" ht="24" customHeight="1">
      <c r="B200" s="269"/>
      <c r="C200" s="61" t="str">
        <f>Roster!C89</f>
        <v>Cody Burks</v>
      </c>
      <c r="D200" s="228">
        <f>'Single Score'!K200</f>
        <v>694</v>
      </c>
      <c r="E200" s="229">
        <f>'Double Score'!K129</f>
        <v>693</v>
      </c>
      <c r="F200" s="230">
        <f>'Team Score'!K89</f>
        <v>722</v>
      </c>
      <c r="G200" s="217">
        <f>SUM(D200:F200)</f>
        <v>2109</v>
      </c>
      <c r="H200" s="231"/>
    </row>
    <row r="201" spans="2:8" ht="24" customHeight="1">
      <c r="C201" s="43"/>
      <c r="D201" s="112"/>
      <c r="E201" s="43"/>
      <c r="F201" s="43"/>
      <c r="G201" s="118"/>
    </row>
    <row r="202" spans="2:8" ht="24" customHeight="1">
      <c r="D202" s="112"/>
    </row>
    <row r="203" spans="2:8" ht="24" customHeight="1">
      <c r="B203" s="268" t="s">
        <v>563</v>
      </c>
      <c r="C203" s="126"/>
      <c r="D203" s="183" t="s">
        <v>473</v>
      </c>
      <c r="E203" s="212" t="s">
        <v>474</v>
      </c>
      <c r="F203" s="184" t="s">
        <v>475</v>
      </c>
      <c r="G203" s="181" t="s">
        <v>191</v>
      </c>
    </row>
    <row r="204" spans="2:8" ht="24" customHeight="1">
      <c r="B204" s="269"/>
      <c r="C204" s="61" t="str">
        <f>Roster!C90</f>
        <v>Mindy Treviso</v>
      </c>
      <c r="D204" s="228">
        <f>'Single Score'!K204</f>
        <v>662</v>
      </c>
      <c r="E204" s="229">
        <f>'Double Score'!K125</f>
        <v>705</v>
      </c>
      <c r="F204" s="230">
        <f>'Team Score'!K90</f>
        <v>624</v>
      </c>
      <c r="G204" s="217">
        <f>SUM(D204:F204)</f>
        <v>1991</v>
      </c>
      <c r="H204" s="231"/>
    </row>
    <row r="205" spans="2:8" ht="24" customHeight="1">
      <c r="C205" s="43"/>
      <c r="D205" s="112"/>
      <c r="E205" s="43"/>
      <c r="F205" s="43"/>
      <c r="G205" s="118"/>
    </row>
    <row r="206" spans="2:8" ht="24" customHeight="1">
      <c r="D206" s="112"/>
    </row>
    <row r="207" spans="2:8" ht="24" customHeight="1">
      <c r="B207" s="268" t="s">
        <v>565</v>
      </c>
      <c r="C207" s="126"/>
      <c r="D207" s="183" t="s">
        <v>473</v>
      </c>
      <c r="E207" s="212" t="s">
        <v>474</v>
      </c>
      <c r="F207" s="184" t="s">
        <v>475</v>
      </c>
      <c r="G207" s="181" t="s">
        <v>191</v>
      </c>
    </row>
    <row r="208" spans="2:8" ht="24" customHeight="1">
      <c r="B208" s="269"/>
      <c r="C208" s="61" t="str">
        <f>Roster!C91</f>
        <v>Joseph Brown</v>
      </c>
      <c r="D208" s="228">
        <f>'Single Score'!K208</f>
        <v>651</v>
      </c>
      <c r="E208" s="229">
        <f>'Double Score'!K130</f>
        <v>649</v>
      </c>
      <c r="F208" s="230">
        <f>'Team Score'!K91</f>
        <v>738</v>
      </c>
      <c r="G208" s="217">
        <f>SUM(D208:F208)</f>
        <v>2038</v>
      </c>
      <c r="H208" s="231"/>
    </row>
    <row r="209" spans="2:8" ht="24" customHeight="1">
      <c r="C209" s="43"/>
      <c r="D209" s="112"/>
      <c r="E209" s="43"/>
      <c r="F209" s="43"/>
      <c r="G209" s="118"/>
    </row>
    <row r="210" spans="2:8" ht="24" customHeight="1">
      <c r="D210" s="112"/>
    </row>
    <row r="211" spans="2:8" ht="24" customHeight="1">
      <c r="B211" s="270" t="s">
        <v>568</v>
      </c>
      <c r="C211" s="126"/>
      <c r="D211" s="183" t="s">
        <v>473</v>
      </c>
      <c r="E211" s="212" t="s">
        <v>474</v>
      </c>
      <c r="F211" s="184" t="s">
        <v>475</v>
      </c>
      <c r="G211" s="181" t="s">
        <v>191</v>
      </c>
    </row>
    <row r="212" spans="2:8" ht="24" customHeight="1">
      <c r="B212" s="269"/>
      <c r="C212" s="61" t="str">
        <f>Roster!C95</f>
        <v>Darryl Conner</v>
      </c>
      <c r="D212" s="228">
        <f>'Single Score'!K212</f>
        <v>541</v>
      </c>
      <c r="E212" s="229">
        <f>'Double Score'!K135</f>
        <v>576</v>
      </c>
      <c r="F212" s="230">
        <f>'Team Score'!K95</f>
        <v>691</v>
      </c>
      <c r="G212" s="217">
        <f>SUM(D212:F212)</f>
        <v>1808</v>
      </c>
      <c r="H212" s="231"/>
    </row>
    <row r="213" spans="2:8" ht="24" customHeight="1">
      <c r="C213" s="43"/>
      <c r="D213" s="112"/>
      <c r="E213" s="43"/>
      <c r="F213" s="43"/>
      <c r="G213" s="118"/>
    </row>
    <row r="214" spans="2:8" ht="24" customHeight="1">
      <c r="D214" s="112"/>
    </row>
    <row r="215" spans="2:8" ht="24" customHeight="1">
      <c r="B215" s="270" t="s">
        <v>569</v>
      </c>
      <c r="C215" s="126"/>
      <c r="D215" s="183" t="s">
        <v>473</v>
      </c>
      <c r="E215" s="212" t="s">
        <v>474</v>
      </c>
      <c r="F215" s="184" t="s">
        <v>475</v>
      </c>
      <c r="G215" s="181" t="s">
        <v>191</v>
      </c>
    </row>
    <row r="216" spans="2:8" ht="24" customHeight="1">
      <c r="B216" s="269"/>
      <c r="C216" s="61" t="str">
        <f>Roster!C96</f>
        <v>Soila Reyna</v>
      </c>
      <c r="D216" s="228">
        <f>'Single Score'!K216</f>
        <v>660</v>
      </c>
      <c r="E216" s="229">
        <f>'Double Score'!K134</f>
        <v>644</v>
      </c>
      <c r="F216" s="230">
        <f>'Team Score'!K96</f>
        <v>655</v>
      </c>
      <c r="G216" s="217">
        <f>SUM(D216:F216)</f>
        <v>1959</v>
      </c>
      <c r="H216" s="231"/>
    </row>
    <row r="217" spans="2:8" ht="24" customHeight="1">
      <c r="C217" s="43"/>
      <c r="D217" s="112"/>
      <c r="E217" s="43"/>
      <c r="F217" s="43"/>
      <c r="G217" s="118"/>
    </row>
    <row r="218" spans="2:8" ht="24" customHeight="1">
      <c r="D218" s="112"/>
    </row>
    <row r="219" spans="2:8" ht="24" customHeight="1">
      <c r="B219" s="270" t="s">
        <v>572</v>
      </c>
      <c r="C219" s="126"/>
      <c r="D219" s="183" t="s">
        <v>473</v>
      </c>
      <c r="E219" s="212" t="s">
        <v>474</v>
      </c>
      <c r="F219" s="184" t="s">
        <v>475</v>
      </c>
      <c r="G219" s="181" t="s">
        <v>191</v>
      </c>
    </row>
    <row r="220" spans="2:8" ht="24" customHeight="1">
      <c r="B220" s="269"/>
      <c r="C220" s="61" t="str">
        <f>Roster!C97</f>
        <v>Kelvin Crable</v>
      </c>
      <c r="D220" s="228">
        <f>'Single Score'!K220</f>
        <v>603</v>
      </c>
      <c r="E220" s="229">
        <f>'Double Score'!K139</f>
        <v>563</v>
      </c>
      <c r="F220" s="230">
        <f>'Team Score'!K97</f>
        <v>693</v>
      </c>
      <c r="G220" s="217">
        <f>SUM(D220:F220)</f>
        <v>1859</v>
      </c>
      <c r="H220" s="231"/>
    </row>
    <row r="221" spans="2:8" ht="24" customHeight="1">
      <c r="C221" s="43"/>
      <c r="D221" s="112"/>
      <c r="E221" s="43"/>
      <c r="F221" s="43"/>
      <c r="G221" s="118"/>
    </row>
    <row r="222" spans="2:8" ht="24" customHeight="1">
      <c r="D222" s="112"/>
    </row>
    <row r="223" spans="2:8" ht="24" customHeight="1">
      <c r="B223" s="270" t="s">
        <v>573</v>
      </c>
      <c r="C223" s="126"/>
      <c r="D223" s="183" t="s">
        <v>473</v>
      </c>
      <c r="E223" s="212" t="s">
        <v>474</v>
      </c>
      <c r="F223" s="184" t="s">
        <v>475</v>
      </c>
      <c r="G223" s="181" t="s">
        <v>191</v>
      </c>
    </row>
    <row r="224" spans="2:8" ht="24" customHeight="1">
      <c r="B224" s="269"/>
      <c r="C224" s="61" t="str">
        <f>Roster!C98</f>
        <v>Dustin Sargent</v>
      </c>
      <c r="D224" s="228">
        <f>'Single Score'!K224</f>
        <v>645</v>
      </c>
      <c r="E224" s="229">
        <f>'Double Score'!K140</f>
        <v>615</v>
      </c>
      <c r="F224" s="230">
        <f>'Team Score'!K98</f>
        <v>686</v>
      </c>
      <c r="G224" s="217">
        <f>SUM(D224:F224)</f>
        <v>1946</v>
      </c>
      <c r="H224" s="231"/>
    </row>
    <row r="225" spans="2:8" ht="24" customHeight="1">
      <c r="C225" s="43"/>
      <c r="D225" s="112"/>
      <c r="E225" s="43"/>
      <c r="F225" s="43"/>
      <c r="G225" s="118"/>
    </row>
    <row r="226" spans="2:8" ht="24" customHeight="1">
      <c r="D226" s="112"/>
    </row>
    <row r="227" spans="2:8" ht="24" customHeight="1">
      <c r="B227" s="268" t="s">
        <v>575</v>
      </c>
      <c r="C227" s="126"/>
      <c r="D227" s="183" t="s">
        <v>473</v>
      </c>
      <c r="E227" s="212" t="s">
        <v>474</v>
      </c>
      <c r="F227" s="184" t="s">
        <v>475</v>
      </c>
      <c r="G227" s="181" t="s">
        <v>191</v>
      </c>
    </row>
    <row r="228" spans="2:8" ht="24" customHeight="1">
      <c r="B228" s="269"/>
      <c r="C228" s="61" t="str">
        <f>Roster!C102</f>
        <v>Ted Thomas</v>
      </c>
      <c r="D228" s="228">
        <f>'Single Score'!K228</f>
        <v>650</v>
      </c>
      <c r="E228" s="229">
        <f>'Double Score'!K144</f>
        <v>627</v>
      </c>
      <c r="F228" s="230">
        <f>'Team Score'!K102</f>
        <v>676</v>
      </c>
      <c r="G228" s="217">
        <f>SUM(D228:F228)</f>
        <v>1953</v>
      </c>
      <c r="H228" s="231"/>
    </row>
    <row r="229" spans="2:8" ht="24" customHeight="1">
      <c r="C229" s="43"/>
      <c r="D229" s="112"/>
      <c r="E229" s="43"/>
      <c r="F229" s="43"/>
      <c r="G229" s="118"/>
    </row>
    <row r="230" spans="2:8" ht="24" customHeight="1">
      <c r="D230" s="112"/>
    </row>
    <row r="231" spans="2:8" ht="24" customHeight="1">
      <c r="B231" s="268" t="s">
        <v>577</v>
      </c>
      <c r="C231" s="126"/>
      <c r="D231" s="183" t="s">
        <v>473</v>
      </c>
      <c r="E231" s="212" t="s">
        <v>474</v>
      </c>
      <c r="F231" s="184" t="s">
        <v>475</v>
      </c>
      <c r="G231" s="181" t="s">
        <v>191</v>
      </c>
    </row>
    <row r="232" spans="2:8" ht="24" customHeight="1">
      <c r="B232" s="269"/>
      <c r="C232" s="61" t="str">
        <f>Roster!C103</f>
        <v>Karyl Hummel</v>
      </c>
      <c r="D232" s="228">
        <f>'Single Score'!K232</f>
        <v>665</v>
      </c>
      <c r="E232" s="229">
        <f>'Double Score'!K149</f>
        <v>641</v>
      </c>
      <c r="F232" s="230">
        <f>'Team Score'!K103</f>
        <v>633</v>
      </c>
      <c r="G232" s="217">
        <f>SUM(D232:F232)</f>
        <v>1939</v>
      </c>
      <c r="H232" s="231"/>
    </row>
    <row r="233" spans="2:8" ht="24" customHeight="1">
      <c r="C233" s="43"/>
      <c r="D233" s="112"/>
      <c r="E233" s="43"/>
      <c r="F233" s="43"/>
      <c r="G233" s="118"/>
    </row>
    <row r="234" spans="2:8" ht="24" customHeight="1">
      <c r="D234" s="112"/>
    </row>
    <row r="235" spans="2:8" ht="24" customHeight="1">
      <c r="B235" s="268" t="s">
        <v>579</v>
      </c>
      <c r="C235" s="126"/>
      <c r="D235" s="183" t="s">
        <v>473</v>
      </c>
      <c r="E235" s="212" t="s">
        <v>474</v>
      </c>
      <c r="F235" s="184" t="s">
        <v>475</v>
      </c>
      <c r="G235" s="181" t="s">
        <v>191</v>
      </c>
    </row>
    <row r="236" spans="2:8" ht="24" customHeight="1">
      <c r="B236" s="269"/>
      <c r="C236" s="61" t="str">
        <f>Roster!C104</f>
        <v>Michael Hummel</v>
      </c>
      <c r="D236" s="228">
        <f>'Single Score'!K236</f>
        <v>658</v>
      </c>
      <c r="E236" s="229">
        <f>'Double Score'!K150</f>
        <v>756</v>
      </c>
      <c r="F236" s="230">
        <f>'Team Score'!K104</f>
        <v>662</v>
      </c>
      <c r="G236" s="217">
        <f>SUM(D236:F236)</f>
        <v>2076</v>
      </c>
      <c r="H236" s="231"/>
    </row>
    <row r="237" spans="2:8" ht="24" customHeight="1">
      <c r="C237" s="43"/>
      <c r="D237" s="112"/>
      <c r="E237" s="43"/>
      <c r="F237" s="43"/>
      <c r="G237" s="118"/>
    </row>
    <row r="238" spans="2:8" ht="24" customHeight="1">
      <c r="D238" s="112"/>
    </row>
    <row r="239" spans="2:8" ht="24" customHeight="1">
      <c r="B239" s="268" t="s">
        <v>580</v>
      </c>
      <c r="C239" s="126"/>
      <c r="D239" s="183" t="s">
        <v>473</v>
      </c>
      <c r="E239" s="212" t="s">
        <v>474</v>
      </c>
      <c r="F239" s="184" t="s">
        <v>475</v>
      </c>
      <c r="G239" s="181" t="s">
        <v>191</v>
      </c>
    </row>
    <row r="240" spans="2:8" ht="24" customHeight="1">
      <c r="B240" s="269"/>
      <c r="C240" s="61" t="str">
        <f>Roster!C105</f>
        <v>Dennis Kuehne</v>
      </c>
      <c r="D240" s="228">
        <f>'Single Score'!K240</f>
        <v>512</v>
      </c>
      <c r="E240" s="229">
        <f>'Double Score'!K145</f>
        <v>517</v>
      </c>
      <c r="F240" s="230">
        <f>'Team Score'!K105</f>
        <v>658</v>
      </c>
      <c r="G240" s="217">
        <f>SUM(D240:F240)</f>
        <v>1687</v>
      </c>
      <c r="H240" s="231"/>
    </row>
    <row r="241" spans="2:8" ht="24" customHeight="1">
      <c r="C241" s="43"/>
      <c r="D241" s="112"/>
      <c r="E241" s="43"/>
      <c r="F241" s="43"/>
      <c r="G241" s="118"/>
    </row>
    <row r="242" spans="2:8" ht="24" customHeight="1">
      <c r="D242" s="112"/>
    </row>
    <row r="243" spans="2:8" ht="24" customHeight="1">
      <c r="B243" s="270" t="s">
        <v>583</v>
      </c>
      <c r="C243" s="126"/>
      <c r="D243" s="183" t="s">
        <v>473</v>
      </c>
      <c r="E243" s="212" t="s">
        <v>474</v>
      </c>
      <c r="F243" s="184" t="s">
        <v>475</v>
      </c>
      <c r="G243" s="181" t="s">
        <v>191</v>
      </c>
    </row>
    <row r="244" spans="2:8" ht="24" customHeight="1">
      <c r="B244" s="269"/>
      <c r="C244" s="61" t="str">
        <f>Roster!C109</f>
        <v>Mary Ryba</v>
      </c>
      <c r="D244" s="228">
        <f>'Single Score'!K244</f>
        <v>567</v>
      </c>
      <c r="E244" s="229">
        <f>'Double Score'!K154</f>
        <v>628</v>
      </c>
      <c r="F244" s="230">
        <f>'Team Score'!K109</f>
        <v>609</v>
      </c>
      <c r="G244" s="217">
        <f>SUM(D244:F244)</f>
        <v>1804</v>
      </c>
      <c r="H244" s="231"/>
    </row>
    <row r="245" spans="2:8" ht="24" customHeight="1">
      <c r="C245" s="43"/>
      <c r="D245" s="112"/>
      <c r="E245" s="43"/>
      <c r="F245" s="43"/>
      <c r="G245" s="118"/>
    </row>
    <row r="246" spans="2:8" ht="24" customHeight="1">
      <c r="D246" s="112"/>
    </row>
    <row r="247" spans="2:8" ht="24" customHeight="1">
      <c r="B247" s="270" t="s">
        <v>584</v>
      </c>
      <c r="C247" s="126"/>
      <c r="D247" s="183" t="s">
        <v>473</v>
      </c>
      <c r="E247" s="212" t="s">
        <v>474</v>
      </c>
      <c r="F247" s="184" t="s">
        <v>475</v>
      </c>
      <c r="G247" s="181" t="s">
        <v>191</v>
      </c>
    </row>
    <row r="248" spans="2:8" ht="24" customHeight="1">
      <c r="B248" s="269"/>
      <c r="C248" s="61" t="str">
        <f>Roster!C110</f>
        <v>Mike Clifton</v>
      </c>
      <c r="D248" s="228"/>
      <c r="E248" s="229"/>
      <c r="F248" s="230"/>
      <c r="G248" s="217">
        <v>0</v>
      </c>
      <c r="H248" s="90"/>
    </row>
    <row r="249" spans="2:8" ht="24" customHeight="1">
      <c r="C249" s="43"/>
      <c r="D249" s="112"/>
      <c r="E249" s="43"/>
      <c r="F249" s="43"/>
      <c r="G249" s="118"/>
    </row>
    <row r="250" spans="2:8" ht="24" customHeight="1">
      <c r="D250" s="112"/>
    </row>
    <row r="251" spans="2:8" ht="24" customHeight="1">
      <c r="B251" s="270" t="s">
        <v>586</v>
      </c>
      <c r="C251" s="126"/>
      <c r="D251" s="183" t="s">
        <v>473</v>
      </c>
      <c r="E251" s="212" t="s">
        <v>474</v>
      </c>
      <c r="F251" s="184" t="s">
        <v>475</v>
      </c>
      <c r="G251" s="181" t="s">
        <v>191</v>
      </c>
    </row>
    <row r="252" spans="2:8" ht="24" customHeight="1">
      <c r="B252" s="269"/>
      <c r="C252" s="61" t="str">
        <f>Roster!C111</f>
        <v>Dominique Parisi</v>
      </c>
      <c r="D252" s="228">
        <f>'Single Score'!K252</f>
        <v>639</v>
      </c>
      <c r="E252" s="229">
        <f>'Double Score'!K159</f>
        <v>697</v>
      </c>
      <c r="F252" s="230">
        <f>'Team Score'!K111</f>
        <v>656</v>
      </c>
      <c r="G252" s="217">
        <f>SUM(D252:F252)</f>
        <v>1992</v>
      </c>
      <c r="H252" s="231"/>
    </row>
    <row r="253" spans="2:8" ht="24" customHeight="1">
      <c r="C253" s="43"/>
      <c r="D253" s="112"/>
      <c r="E253" s="43"/>
      <c r="F253" s="43"/>
      <c r="G253" s="118"/>
    </row>
    <row r="254" spans="2:8" ht="24" customHeight="1">
      <c r="D254" s="112"/>
    </row>
    <row r="255" spans="2:8" ht="24" customHeight="1">
      <c r="B255" s="270" t="s">
        <v>588</v>
      </c>
      <c r="C255" s="126"/>
      <c r="D255" s="183" t="s">
        <v>473</v>
      </c>
      <c r="E255" s="212" t="s">
        <v>474</v>
      </c>
      <c r="F255" s="184" t="s">
        <v>475</v>
      </c>
      <c r="G255" s="181" t="s">
        <v>191</v>
      </c>
    </row>
    <row r="256" spans="2:8" ht="24" customHeight="1">
      <c r="B256" s="269"/>
      <c r="C256" s="61" t="str">
        <f>Roster!C112</f>
        <v>Jose Ybarra</v>
      </c>
      <c r="D256" s="228">
        <f>'Single Score'!K256</f>
        <v>583</v>
      </c>
      <c r="E256" s="229">
        <f>'Double Score'!K160</f>
        <v>552</v>
      </c>
      <c r="F256" s="230">
        <f>'Team Score'!K112</f>
        <v>492</v>
      </c>
      <c r="G256" s="217">
        <f>SUM(D256:F256)</f>
        <v>1627</v>
      </c>
      <c r="H256" s="231"/>
    </row>
    <row r="257" spans="2:8" ht="24" customHeight="1">
      <c r="C257" s="43"/>
      <c r="D257" s="112"/>
      <c r="E257" s="43"/>
      <c r="F257" s="43"/>
      <c r="G257" s="118"/>
    </row>
    <row r="258" spans="2:8" ht="24" customHeight="1">
      <c r="D258" s="112"/>
    </row>
    <row r="259" spans="2:8" ht="24" customHeight="1">
      <c r="B259" s="268" t="s">
        <v>590</v>
      </c>
      <c r="C259" s="126"/>
      <c r="D259" s="183" t="s">
        <v>473</v>
      </c>
      <c r="E259" s="212" t="s">
        <v>474</v>
      </c>
      <c r="F259" s="184" t="s">
        <v>475</v>
      </c>
      <c r="G259" s="181" t="s">
        <v>191</v>
      </c>
    </row>
    <row r="260" spans="2:8" ht="24" customHeight="1">
      <c r="B260" s="269"/>
      <c r="C260" s="61" t="str">
        <f>Roster!C116</f>
        <v>John Wade</v>
      </c>
      <c r="D260" s="228">
        <f>'Single Score'!K260</f>
        <v>582</v>
      </c>
      <c r="E260" s="229">
        <f>'Double Score'!K164</f>
        <v>663</v>
      </c>
      <c r="F260" s="230">
        <f>'Team Score'!K116</f>
        <v>626</v>
      </c>
      <c r="G260" s="217">
        <f>SUM(D260:F260)</f>
        <v>1871</v>
      </c>
      <c r="H260" s="231"/>
    </row>
    <row r="261" spans="2:8" ht="24" customHeight="1">
      <c r="C261" s="43"/>
      <c r="D261" s="112"/>
      <c r="E261" s="43"/>
      <c r="F261" s="43"/>
      <c r="G261" s="118"/>
    </row>
    <row r="262" spans="2:8" ht="24" customHeight="1">
      <c r="D262" s="112"/>
    </row>
    <row r="263" spans="2:8" ht="24" customHeight="1">
      <c r="B263" s="268" t="s">
        <v>592</v>
      </c>
      <c r="C263" s="126"/>
      <c r="D263" s="183" t="s">
        <v>473</v>
      </c>
      <c r="E263" s="212" t="s">
        <v>474</v>
      </c>
      <c r="F263" s="184" t="s">
        <v>475</v>
      </c>
      <c r="G263" s="181" t="s">
        <v>191</v>
      </c>
    </row>
    <row r="264" spans="2:8" ht="24" customHeight="1">
      <c r="B264" s="269"/>
      <c r="C264" s="61" t="str">
        <f>Roster!C117</f>
        <v>Luci Ryan</v>
      </c>
      <c r="D264" s="228">
        <f>'Single Score'!K264</f>
        <v>656</v>
      </c>
      <c r="E264" s="229">
        <f>'Double Score'!K169</f>
        <v>723</v>
      </c>
      <c r="F264" s="230">
        <f>'Team Score'!K117</f>
        <v>618</v>
      </c>
      <c r="G264" s="217">
        <f>SUM(D264:F264)</f>
        <v>1997</v>
      </c>
      <c r="H264" s="231"/>
    </row>
    <row r="265" spans="2:8" ht="24" customHeight="1">
      <c r="C265" s="43"/>
      <c r="D265" s="112"/>
      <c r="E265" s="43"/>
      <c r="F265" s="43"/>
      <c r="G265" s="118"/>
    </row>
    <row r="266" spans="2:8" ht="24" customHeight="1">
      <c r="D266" s="112"/>
    </row>
    <row r="267" spans="2:8" ht="24" customHeight="1">
      <c r="B267" s="268" t="s">
        <v>594</v>
      </c>
      <c r="C267" s="126"/>
      <c r="D267" s="183" t="s">
        <v>473</v>
      </c>
      <c r="E267" s="212" t="s">
        <v>474</v>
      </c>
      <c r="F267" s="184" t="s">
        <v>475</v>
      </c>
      <c r="G267" s="181" t="s">
        <v>191</v>
      </c>
    </row>
    <row r="268" spans="2:8" ht="24" customHeight="1">
      <c r="B268" s="269"/>
      <c r="C268" s="61" t="str">
        <f>Roster!C118</f>
        <v>Wilbur Wright</v>
      </c>
      <c r="D268" s="228">
        <f>'Single Score'!K268</f>
        <v>577</v>
      </c>
      <c r="E268" s="229">
        <f>'Double Score'!K170</f>
        <v>564</v>
      </c>
      <c r="F268" s="230">
        <f>'Team Score'!K118</f>
        <v>555</v>
      </c>
      <c r="G268" s="217">
        <f>SUM(D268:F268)</f>
        <v>1696</v>
      </c>
      <c r="H268" s="231"/>
    </row>
    <row r="269" spans="2:8" ht="24" customHeight="1">
      <c r="C269" s="43"/>
      <c r="D269" s="112"/>
      <c r="E269" s="43"/>
      <c r="F269" s="43"/>
      <c r="G269" s="118"/>
    </row>
    <row r="270" spans="2:8" ht="24" customHeight="1">
      <c r="D270" s="112"/>
    </row>
    <row r="271" spans="2:8" ht="24" customHeight="1">
      <c r="B271" s="268" t="s">
        <v>596</v>
      </c>
      <c r="C271" s="126"/>
      <c r="D271" s="183" t="s">
        <v>473</v>
      </c>
      <c r="E271" s="212" t="s">
        <v>474</v>
      </c>
      <c r="F271" s="184" t="s">
        <v>475</v>
      </c>
      <c r="G271" s="181" t="s">
        <v>191</v>
      </c>
    </row>
    <row r="272" spans="2:8" ht="24" customHeight="1">
      <c r="B272" s="269"/>
      <c r="C272" s="61" t="str">
        <f>Roster!C119</f>
        <v>Lavon Hunter</v>
      </c>
      <c r="D272" s="228">
        <f>'Single Score'!K272</f>
        <v>650</v>
      </c>
      <c r="E272" s="229">
        <f>'Double Score'!K165</f>
        <v>550</v>
      </c>
      <c r="F272" s="230">
        <f>'Team Score'!K119</f>
        <v>531</v>
      </c>
      <c r="G272" s="217">
        <f>SUM(D272:F272)</f>
        <v>1731</v>
      </c>
      <c r="H272" s="231"/>
    </row>
    <row r="273" spans="2:8" ht="24" customHeight="1">
      <c r="C273" s="43"/>
      <c r="D273" s="112"/>
      <c r="E273" s="43"/>
      <c r="F273" s="43"/>
      <c r="G273" s="118"/>
    </row>
    <row r="274" spans="2:8" ht="24" customHeight="1">
      <c r="D274" s="112"/>
    </row>
    <row r="275" spans="2:8" ht="24" customHeight="1">
      <c r="B275" s="270" t="s">
        <v>598</v>
      </c>
      <c r="C275" s="126"/>
      <c r="D275" s="183" t="s">
        <v>473</v>
      </c>
      <c r="E275" s="212" t="s">
        <v>474</v>
      </c>
      <c r="F275" s="184" t="s">
        <v>475</v>
      </c>
      <c r="G275" s="181" t="s">
        <v>191</v>
      </c>
    </row>
    <row r="276" spans="2:8" ht="24" customHeight="1">
      <c r="B276" s="269"/>
      <c r="C276" s="61" t="str">
        <f>Roster!C123</f>
        <v>William Bogle</v>
      </c>
      <c r="D276" s="228">
        <f>'Single Score'!K276</f>
        <v>623</v>
      </c>
      <c r="E276" s="229">
        <f>'Double Score'!K174</f>
        <v>609</v>
      </c>
      <c r="F276" s="230">
        <f>'Team Score'!K123</f>
        <v>630</v>
      </c>
      <c r="G276" s="217">
        <f>SUM(D276:F276)</f>
        <v>1862</v>
      </c>
      <c r="H276" s="231"/>
    </row>
    <row r="277" spans="2:8" ht="24" customHeight="1">
      <c r="C277" s="43"/>
      <c r="D277" s="112"/>
      <c r="E277" s="43"/>
      <c r="F277" s="43"/>
      <c r="G277" s="118"/>
    </row>
    <row r="278" spans="2:8" ht="24" customHeight="1">
      <c r="D278" s="112"/>
    </row>
    <row r="279" spans="2:8" ht="24" customHeight="1">
      <c r="B279" s="270" t="s">
        <v>601</v>
      </c>
      <c r="C279" s="126"/>
      <c r="D279" s="183" t="s">
        <v>473</v>
      </c>
      <c r="E279" s="212" t="s">
        <v>474</v>
      </c>
      <c r="F279" s="184" t="s">
        <v>475</v>
      </c>
      <c r="G279" s="181" t="s">
        <v>191</v>
      </c>
    </row>
    <row r="280" spans="2:8" ht="24" customHeight="1">
      <c r="B280" s="269"/>
      <c r="C280" s="61" t="str">
        <f>Roster!C124</f>
        <v>Lori Whitfield</v>
      </c>
      <c r="D280" s="228">
        <f>'Single Score'!K280</f>
        <v>649</v>
      </c>
      <c r="E280" s="229">
        <f>'Double Score'!K180</f>
        <v>579</v>
      </c>
      <c r="F280" s="230">
        <f>'Team Score'!K124</f>
        <v>617</v>
      </c>
      <c r="G280" s="217">
        <f>SUM(D280:F280)</f>
        <v>1845</v>
      </c>
      <c r="H280" s="231"/>
    </row>
    <row r="281" spans="2:8" ht="24" customHeight="1">
      <c r="C281" s="43"/>
      <c r="D281" s="112"/>
      <c r="E281" s="43"/>
      <c r="F281" s="43"/>
      <c r="G281" s="118"/>
    </row>
    <row r="282" spans="2:8" ht="24" customHeight="1">
      <c r="D282" s="112"/>
    </row>
    <row r="283" spans="2:8" ht="24" customHeight="1">
      <c r="B283" s="270" t="s">
        <v>603</v>
      </c>
      <c r="C283" s="126"/>
      <c r="D283" s="183" t="s">
        <v>473</v>
      </c>
      <c r="E283" s="212" t="s">
        <v>474</v>
      </c>
      <c r="F283" s="184" t="s">
        <v>475</v>
      </c>
      <c r="G283" s="181" t="s">
        <v>191</v>
      </c>
    </row>
    <row r="284" spans="2:8" ht="24" customHeight="1">
      <c r="B284" s="269"/>
      <c r="C284" s="61" t="str">
        <f>Roster!C125</f>
        <v>Melinda Alonzo</v>
      </c>
      <c r="D284" s="228">
        <f>'Single Score'!K284</f>
        <v>599</v>
      </c>
      <c r="E284" s="229">
        <f>'Double Score'!K179</f>
        <v>592</v>
      </c>
      <c r="F284" s="230">
        <f>'Team Score'!K125</f>
        <v>665</v>
      </c>
      <c r="G284" s="217">
        <f>SUM(D284:F284)</f>
        <v>1856</v>
      </c>
      <c r="H284" s="231"/>
    </row>
    <row r="285" spans="2:8" ht="24" customHeight="1">
      <c r="C285" s="43"/>
      <c r="D285" s="112"/>
      <c r="E285" s="43"/>
      <c r="F285" s="43"/>
      <c r="G285" s="118"/>
    </row>
    <row r="286" spans="2:8" ht="24" customHeight="1">
      <c r="D286" s="112"/>
    </row>
    <row r="287" spans="2:8" ht="24" customHeight="1">
      <c r="B287" s="270" t="s">
        <v>605</v>
      </c>
      <c r="C287" s="126"/>
      <c r="D287" s="183" t="s">
        <v>473</v>
      </c>
      <c r="E287" s="212" t="s">
        <v>474</v>
      </c>
      <c r="F287" s="184" t="s">
        <v>475</v>
      </c>
      <c r="G287" s="181" t="s">
        <v>191</v>
      </c>
    </row>
    <row r="288" spans="2:8" ht="24" customHeight="1">
      <c r="B288" s="269"/>
      <c r="C288" s="61" t="str">
        <f>Roster!C126</f>
        <v>Albert Ponder</v>
      </c>
      <c r="D288" s="228"/>
      <c r="E288" s="229"/>
      <c r="F288" s="230"/>
      <c r="G288" s="217">
        <v>0</v>
      </c>
      <c r="H288" s="90"/>
    </row>
    <row r="289" spans="2:8" ht="24" customHeight="1">
      <c r="C289" s="43"/>
      <c r="D289" s="112"/>
      <c r="E289" s="43"/>
      <c r="F289" s="43"/>
      <c r="G289" s="118"/>
    </row>
    <row r="290" spans="2:8" ht="24" customHeight="1">
      <c r="D290" s="112"/>
    </row>
    <row r="291" spans="2:8" ht="24" customHeight="1">
      <c r="B291" s="268" t="s">
        <v>606</v>
      </c>
      <c r="C291" s="126"/>
      <c r="D291" s="183" t="s">
        <v>473</v>
      </c>
      <c r="E291" s="212" t="s">
        <v>474</v>
      </c>
      <c r="F291" s="184" t="s">
        <v>475</v>
      </c>
      <c r="G291" s="181" t="s">
        <v>191</v>
      </c>
    </row>
    <row r="292" spans="2:8" ht="24" customHeight="1">
      <c r="B292" s="269"/>
      <c r="C292" s="61" t="str">
        <f>Roster!C130</f>
        <v>Janet Bowman</v>
      </c>
      <c r="D292" s="228">
        <f>'Single Score'!K292</f>
        <v>697</v>
      </c>
      <c r="E292" s="229">
        <f>'Double Score'!K189</f>
        <v>741</v>
      </c>
      <c r="F292" s="230">
        <f>'Team Score'!K130</f>
        <v>594</v>
      </c>
      <c r="G292" s="217">
        <f>SUM(D292:F292)</f>
        <v>2032</v>
      </c>
      <c r="H292" s="231"/>
    </row>
    <row r="293" spans="2:8" ht="24" customHeight="1">
      <c r="C293" s="43"/>
      <c r="D293" s="112"/>
      <c r="E293" s="43"/>
      <c r="F293" s="43"/>
      <c r="G293" s="118"/>
    </row>
    <row r="294" spans="2:8" ht="24" customHeight="1">
      <c r="D294" s="112"/>
    </row>
    <row r="295" spans="2:8" ht="24" customHeight="1">
      <c r="B295" s="268" t="s">
        <v>609</v>
      </c>
      <c r="C295" s="126"/>
      <c r="D295" s="183" t="s">
        <v>473</v>
      </c>
      <c r="E295" s="212" t="s">
        <v>474</v>
      </c>
      <c r="F295" s="184" t="s">
        <v>475</v>
      </c>
      <c r="G295" s="181" t="s">
        <v>191</v>
      </c>
    </row>
    <row r="296" spans="2:8" ht="24" customHeight="1">
      <c r="B296" s="269"/>
      <c r="C296" s="61" t="str">
        <f>Roster!C131</f>
        <v>Rex Ryan</v>
      </c>
      <c r="D296" s="228">
        <f>'Single Score'!K296</f>
        <v>651</v>
      </c>
      <c r="E296" s="229">
        <f>'Double Score'!K185</f>
        <v>628</v>
      </c>
      <c r="F296" s="230">
        <f>'Team Score'!K131</f>
        <v>709</v>
      </c>
      <c r="G296" s="217">
        <f>SUM(D296:F296)</f>
        <v>1988</v>
      </c>
      <c r="H296" s="231"/>
    </row>
    <row r="297" spans="2:8" ht="24" customHeight="1">
      <c r="C297" s="43"/>
      <c r="D297" s="112"/>
      <c r="E297" s="43"/>
      <c r="F297" s="43"/>
      <c r="G297" s="118"/>
    </row>
    <row r="298" spans="2:8" ht="24" customHeight="1">
      <c r="D298" s="112"/>
    </row>
    <row r="299" spans="2:8" ht="24" customHeight="1">
      <c r="B299" s="268" t="s">
        <v>610</v>
      </c>
      <c r="C299" s="126"/>
      <c r="D299" s="183" t="s">
        <v>473</v>
      </c>
      <c r="E299" s="212" t="s">
        <v>474</v>
      </c>
      <c r="F299" s="184" t="s">
        <v>475</v>
      </c>
      <c r="G299" s="181" t="s">
        <v>191</v>
      </c>
    </row>
    <row r="300" spans="2:8" ht="24" customHeight="1">
      <c r="B300" s="269"/>
      <c r="C300" s="61" t="str">
        <f>Roster!C132</f>
        <v>Michael Hellman</v>
      </c>
      <c r="D300" s="228">
        <f>'Single Score'!K300</f>
        <v>670</v>
      </c>
      <c r="E300" s="229">
        <f>'Double Score'!K190</f>
        <v>641</v>
      </c>
      <c r="F300" s="230">
        <f>'Team Score'!K132</f>
        <v>555</v>
      </c>
      <c r="G300" s="217">
        <f>SUM(D300:F300)</f>
        <v>1866</v>
      </c>
      <c r="H300" s="231"/>
    </row>
    <row r="301" spans="2:8" ht="24" customHeight="1">
      <c r="C301" s="43"/>
      <c r="D301" s="112"/>
      <c r="E301" s="43"/>
      <c r="F301" s="43"/>
      <c r="G301" s="118"/>
    </row>
    <row r="302" spans="2:8" ht="24" customHeight="1">
      <c r="D302" s="112"/>
    </row>
    <row r="303" spans="2:8" ht="24" customHeight="1">
      <c r="B303" s="268" t="s">
        <v>613</v>
      </c>
      <c r="C303" s="126"/>
      <c r="D303" s="183" t="s">
        <v>473</v>
      </c>
      <c r="E303" s="212" t="s">
        <v>474</v>
      </c>
      <c r="F303" s="184" t="s">
        <v>475</v>
      </c>
      <c r="G303" s="181" t="s">
        <v>191</v>
      </c>
    </row>
    <row r="304" spans="2:8" ht="24" customHeight="1">
      <c r="B304" s="269"/>
      <c r="C304" s="61" t="str">
        <f>Roster!C133</f>
        <v>Jimmy Perez</v>
      </c>
      <c r="D304" s="228">
        <f>'Single Score'!K304</f>
        <v>637</v>
      </c>
      <c r="E304" s="229">
        <f>'Double Score'!K184</f>
        <v>649</v>
      </c>
      <c r="F304" s="230">
        <f>'Team Score'!K133</f>
        <v>668</v>
      </c>
      <c r="G304" s="217">
        <f>SUM(D304:F304)</f>
        <v>1954</v>
      </c>
      <c r="H304" s="231"/>
    </row>
    <row r="305" spans="2:8" ht="24" customHeight="1">
      <c r="C305" s="43"/>
      <c r="D305" s="112"/>
      <c r="E305" s="43"/>
      <c r="F305" s="43"/>
      <c r="G305" s="118"/>
    </row>
    <row r="306" spans="2:8" ht="24" customHeight="1">
      <c r="D306" s="112"/>
    </row>
    <row r="307" spans="2:8" ht="24" customHeight="1">
      <c r="B307" s="270" t="s">
        <v>614</v>
      </c>
      <c r="C307" s="126"/>
      <c r="D307" s="183" t="s">
        <v>473</v>
      </c>
      <c r="E307" s="212" t="s">
        <v>474</v>
      </c>
      <c r="F307" s="184" t="s">
        <v>475</v>
      </c>
      <c r="G307" s="181" t="s">
        <v>191</v>
      </c>
    </row>
    <row r="308" spans="2:8" ht="24" customHeight="1">
      <c r="B308" s="269"/>
      <c r="C308" s="61" t="str">
        <f>Roster!C137</f>
        <v>Phillip Higginbotham</v>
      </c>
      <c r="D308" s="228"/>
      <c r="E308" s="229"/>
      <c r="F308" s="230"/>
      <c r="G308" s="217">
        <v>0</v>
      </c>
      <c r="H308" s="90"/>
    </row>
    <row r="309" spans="2:8" ht="24" customHeight="1">
      <c r="C309" s="43"/>
      <c r="D309" s="112"/>
      <c r="E309" s="43"/>
      <c r="F309" s="43"/>
      <c r="G309" s="118"/>
    </row>
    <row r="310" spans="2:8" ht="24" customHeight="1">
      <c r="D310" s="112"/>
    </row>
    <row r="311" spans="2:8" ht="24" customHeight="1">
      <c r="B311" s="270" t="s">
        <v>617</v>
      </c>
      <c r="C311" s="126"/>
      <c r="D311" s="183" t="s">
        <v>473</v>
      </c>
      <c r="E311" s="212" t="s">
        <v>474</v>
      </c>
      <c r="F311" s="184" t="s">
        <v>475</v>
      </c>
      <c r="G311" s="181" t="s">
        <v>191</v>
      </c>
    </row>
    <row r="312" spans="2:8" ht="24" customHeight="1">
      <c r="B312" s="269"/>
      <c r="C312" s="61" t="str">
        <f>Roster!C138</f>
        <v>Jorge Meraz</v>
      </c>
      <c r="D312" s="228"/>
      <c r="E312" s="229"/>
      <c r="F312" s="230"/>
      <c r="G312" s="217">
        <v>0</v>
      </c>
      <c r="H312" s="90"/>
    </row>
    <row r="313" spans="2:8" ht="24" customHeight="1">
      <c r="C313" s="43"/>
      <c r="D313" s="112"/>
      <c r="E313" s="43"/>
      <c r="F313" s="43"/>
      <c r="G313" s="118"/>
    </row>
    <row r="314" spans="2:8" ht="24" customHeight="1">
      <c r="D314" s="112"/>
    </row>
    <row r="315" spans="2:8" ht="24" customHeight="1">
      <c r="B315" s="270" t="s">
        <v>618</v>
      </c>
      <c r="C315" s="126"/>
      <c r="D315" s="183" t="s">
        <v>473</v>
      </c>
      <c r="E315" s="212" t="s">
        <v>474</v>
      </c>
      <c r="F315" s="184" t="s">
        <v>475</v>
      </c>
      <c r="G315" s="181" t="s">
        <v>191</v>
      </c>
    </row>
    <row r="316" spans="2:8" ht="24" customHeight="1">
      <c r="B316" s="269"/>
      <c r="C316" s="61" t="str">
        <f>Roster!C139</f>
        <v>Jennifer Sizemore</v>
      </c>
      <c r="D316" s="228"/>
      <c r="E316" s="229"/>
      <c r="F316" s="230"/>
      <c r="G316" s="217">
        <v>0</v>
      </c>
      <c r="H316" s="90"/>
    </row>
    <row r="317" spans="2:8" ht="24" customHeight="1">
      <c r="C317" s="43"/>
      <c r="D317" s="112"/>
      <c r="E317" s="43"/>
      <c r="F317" s="43"/>
      <c r="G317" s="118"/>
    </row>
    <row r="318" spans="2:8" ht="24" customHeight="1">
      <c r="D318" s="112"/>
    </row>
    <row r="319" spans="2:8" ht="24" customHeight="1">
      <c r="B319" s="270" t="s">
        <v>619</v>
      </c>
      <c r="C319" s="126"/>
      <c r="D319" s="183" t="s">
        <v>473</v>
      </c>
      <c r="E319" s="212" t="s">
        <v>474</v>
      </c>
      <c r="F319" s="184" t="s">
        <v>475</v>
      </c>
      <c r="G319" s="181" t="s">
        <v>191</v>
      </c>
    </row>
    <row r="320" spans="2:8" ht="24" customHeight="1">
      <c r="B320" s="269"/>
      <c r="C320" s="61" t="str">
        <f>Roster!C140</f>
        <v>Jerry Ferguson</v>
      </c>
      <c r="D320" s="228"/>
      <c r="E320" s="229"/>
      <c r="F320" s="230"/>
      <c r="G320" s="217">
        <v>0</v>
      </c>
      <c r="H320" s="90"/>
    </row>
    <row r="321" spans="2:8" ht="24" customHeight="1">
      <c r="C321" s="43"/>
      <c r="D321" s="112"/>
      <c r="E321" s="43"/>
      <c r="F321" s="43"/>
      <c r="G321" s="118"/>
    </row>
    <row r="322" spans="2:8" ht="24" customHeight="1">
      <c r="D322" s="112"/>
    </row>
    <row r="323" spans="2:8" ht="24" customHeight="1">
      <c r="B323" s="268" t="s">
        <v>621</v>
      </c>
      <c r="C323" s="126"/>
      <c r="D323" s="183" t="s">
        <v>473</v>
      </c>
      <c r="E323" s="212" t="s">
        <v>474</v>
      </c>
      <c r="F323" s="184" t="s">
        <v>475</v>
      </c>
      <c r="G323" s="181" t="s">
        <v>191</v>
      </c>
    </row>
    <row r="324" spans="2:8" ht="24" customHeight="1">
      <c r="B324" s="269"/>
      <c r="C324" s="61" t="str">
        <f>Roster!C144</f>
        <v>Bryon Campbell</v>
      </c>
      <c r="D324" s="228">
        <v>0</v>
      </c>
      <c r="E324" s="229">
        <v>0</v>
      </c>
      <c r="F324" s="230">
        <v>0</v>
      </c>
      <c r="G324" s="217">
        <f>SUM(D324:F324)</f>
        <v>0</v>
      </c>
      <c r="H324" s="364" t="s">
        <v>911</v>
      </c>
    </row>
    <row r="325" spans="2:8" ht="24" customHeight="1">
      <c r="C325" s="43"/>
      <c r="D325" s="112"/>
      <c r="E325" s="43"/>
      <c r="F325" s="43"/>
      <c r="G325" s="118"/>
    </row>
    <row r="326" spans="2:8" ht="24" customHeight="1">
      <c r="D326" s="112"/>
    </row>
    <row r="327" spans="2:8" ht="24" customHeight="1">
      <c r="B327" s="268" t="s">
        <v>623</v>
      </c>
      <c r="C327" s="126"/>
      <c r="D327" s="183" t="s">
        <v>473</v>
      </c>
      <c r="E327" s="212" t="s">
        <v>474</v>
      </c>
      <c r="F327" s="184" t="s">
        <v>475</v>
      </c>
      <c r="G327" s="181" t="s">
        <v>191</v>
      </c>
    </row>
    <row r="328" spans="2:8" ht="24" customHeight="1">
      <c r="B328" s="269"/>
      <c r="C328" s="61" t="str">
        <f>Roster!C145</f>
        <v>Melchora Lee</v>
      </c>
      <c r="D328" s="228">
        <f>'Single Score'!K328</f>
        <v>589</v>
      </c>
      <c r="E328" s="229">
        <f>'Double Score'!K205</f>
        <v>581</v>
      </c>
      <c r="F328" s="230">
        <f>'Team Score'!K145</f>
        <v>603</v>
      </c>
      <c r="G328" s="217">
        <f>SUM(D328:F328)</f>
        <v>1773</v>
      </c>
      <c r="H328" s="231"/>
    </row>
    <row r="329" spans="2:8" ht="24" customHeight="1">
      <c r="C329" s="43"/>
      <c r="D329" s="112"/>
      <c r="E329" s="43"/>
      <c r="F329" s="43"/>
      <c r="G329" s="118"/>
    </row>
    <row r="330" spans="2:8" ht="24" customHeight="1">
      <c r="D330" s="112"/>
    </row>
    <row r="331" spans="2:8" ht="24" customHeight="1">
      <c r="B331" s="268" t="s">
        <v>625</v>
      </c>
      <c r="C331" s="126"/>
      <c r="D331" s="183" t="s">
        <v>473</v>
      </c>
      <c r="E331" s="212" t="s">
        <v>474</v>
      </c>
      <c r="F331" s="184" t="s">
        <v>475</v>
      </c>
      <c r="G331" s="181" t="s">
        <v>191</v>
      </c>
    </row>
    <row r="332" spans="2:8" ht="24" customHeight="1">
      <c r="B332" s="269"/>
      <c r="C332" s="61" t="str">
        <f>Roster!C146</f>
        <v>Margie Graham</v>
      </c>
      <c r="D332" s="228">
        <f>'Single Score'!K332</f>
        <v>735</v>
      </c>
      <c r="E332" s="229">
        <f>'Double Score'!K209</f>
        <v>697</v>
      </c>
      <c r="F332" s="230">
        <f>'Team Score'!K146</f>
        <v>635</v>
      </c>
      <c r="G332" s="217">
        <f>SUM(D332:F332)</f>
        <v>2067</v>
      </c>
      <c r="H332" s="231"/>
    </row>
    <row r="333" spans="2:8" ht="24" customHeight="1">
      <c r="C333" s="43"/>
      <c r="D333" s="112"/>
      <c r="E333" s="43"/>
      <c r="F333" s="43"/>
      <c r="G333" s="118"/>
    </row>
    <row r="334" spans="2:8" ht="24" customHeight="1">
      <c r="D334" s="112"/>
    </row>
    <row r="335" spans="2:8" ht="24" customHeight="1">
      <c r="B335" s="268" t="s">
        <v>627</v>
      </c>
      <c r="C335" s="126"/>
      <c r="D335" s="183" t="s">
        <v>473</v>
      </c>
      <c r="E335" s="212" t="s">
        <v>474</v>
      </c>
      <c r="F335" s="184" t="s">
        <v>475</v>
      </c>
      <c r="G335" s="181" t="s">
        <v>191</v>
      </c>
    </row>
    <row r="336" spans="2:8" ht="24" customHeight="1">
      <c r="B336" s="269"/>
      <c r="C336" s="61" t="str">
        <f>Roster!C147</f>
        <v>Troy Graham</v>
      </c>
      <c r="D336" s="228">
        <f>'Single Score'!K336</f>
        <v>558</v>
      </c>
      <c r="E336" s="229">
        <f>'Double Score'!K210</f>
        <v>597</v>
      </c>
      <c r="F336" s="230">
        <f>'Team Score'!K147</f>
        <v>553</v>
      </c>
      <c r="G336" s="217">
        <f>SUM(D336:F336)</f>
        <v>1708</v>
      </c>
      <c r="H336" s="231"/>
    </row>
    <row r="337" spans="2:8" ht="24" customHeight="1">
      <c r="C337" s="43"/>
      <c r="D337" s="112"/>
      <c r="E337" s="43"/>
      <c r="F337" s="43"/>
      <c r="G337" s="118"/>
    </row>
    <row r="338" spans="2:8" ht="24" customHeight="1">
      <c r="D338" s="112"/>
    </row>
    <row r="339" spans="2:8" ht="24" customHeight="1">
      <c r="B339" s="270" t="s">
        <v>629</v>
      </c>
      <c r="C339" s="126"/>
      <c r="D339" s="183" t="s">
        <v>473</v>
      </c>
      <c r="E339" s="212" t="s">
        <v>474</v>
      </c>
      <c r="F339" s="184" t="s">
        <v>475</v>
      </c>
      <c r="G339" s="181" t="s">
        <v>191</v>
      </c>
    </row>
    <row r="340" spans="2:8" ht="24" customHeight="1">
      <c r="B340" s="269"/>
      <c r="C340" s="61" t="str">
        <f>Roster!C151</f>
        <v>Elexis Banks</v>
      </c>
      <c r="D340" s="228">
        <f>'Single Score'!K340</f>
        <v>724</v>
      </c>
      <c r="E340" s="229">
        <f>'Double Score'!K214</f>
        <v>647</v>
      </c>
      <c r="F340" s="230">
        <f>'Team Score'!K151</f>
        <v>661</v>
      </c>
      <c r="G340" s="217">
        <f>SUM(D340:F340)</f>
        <v>2032</v>
      </c>
      <c r="H340" s="231"/>
    </row>
    <row r="341" spans="2:8" ht="24" customHeight="1">
      <c r="C341" s="43"/>
      <c r="D341" s="112"/>
      <c r="E341" s="43"/>
      <c r="F341" s="43"/>
      <c r="G341" s="118"/>
    </row>
    <row r="342" spans="2:8" ht="24" customHeight="1">
      <c r="D342" s="112"/>
    </row>
    <row r="343" spans="2:8" ht="24" customHeight="1">
      <c r="B343" s="270" t="s">
        <v>632</v>
      </c>
      <c r="C343" s="126"/>
      <c r="D343" s="183" t="s">
        <v>473</v>
      </c>
      <c r="E343" s="212" t="s">
        <v>474</v>
      </c>
      <c r="F343" s="184" t="s">
        <v>475</v>
      </c>
      <c r="G343" s="181" t="s">
        <v>191</v>
      </c>
    </row>
    <row r="344" spans="2:8" ht="24" customHeight="1">
      <c r="B344" s="269"/>
      <c r="C344" s="61" t="str">
        <f>Roster!C152</f>
        <v>James Tate</v>
      </c>
      <c r="D344" s="228">
        <f>'Single Score'!K344</f>
        <v>674</v>
      </c>
      <c r="E344" s="229">
        <f>'Double Score'!K215</f>
        <v>655</v>
      </c>
      <c r="F344" s="230">
        <f>'Team Score'!K152</f>
        <v>687</v>
      </c>
      <c r="G344" s="217">
        <f>SUM(D344:F344)</f>
        <v>2016</v>
      </c>
      <c r="H344" s="231"/>
    </row>
    <row r="345" spans="2:8" ht="24" customHeight="1">
      <c r="C345" s="43"/>
      <c r="D345" s="112"/>
      <c r="E345" s="43"/>
      <c r="F345" s="43"/>
      <c r="G345" s="118"/>
    </row>
    <row r="346" spans="2:8" ht="24" customHeight="1">
      <c r="D346" s="112"/>
    </row>
    <row r="347" spans="2:8" ht="24" customHeight="1">
      <c r="B347" s="270" t="s">
        <v>633</v>
      </c>
      <c r="C347" s="126"/>
      <c r="D347" s="183" t="s">
        <v>473</v>
      </c>
      <c r="E347" s="212" t="s">
        <v>474</v>
      </c>
      <c r="F347" s="184" t="s">
        <v>475</v>
      </c>
      <c r="G347" s="181" t="s">
        <v>191</v>
      </c>
    </row>
    <row r="348" spans="2:8" ht="24" customHeight="1">
      <c r="B348" s="269"/>
      <c r="C348" s="61" t="str">
        <f>Roster!C153</f>
        <v>Abel Torres</v>
      </c>
      <c r="D348" s="228"/>
      <c r="E348" s="229"/>
      <c r="F348" s="230"/>
      <c r="G348" s="217">
        <v>0</v>
      </c>
      <c r="H348" s="90"/>
    </row>
    <row r="349" spans="2:8" ht="24" customHeight="1">
      <c r="C349" s="43"/>
      <c r="D349" s="112"/>
      <c r="E349" s="43"/>
      <c r="F349" s="43"/>
      <c r="G349" s="118"/>
    </row>
    <row r="350" spans="2:8" ht="24" customHeight="1">
      <c r="D350" s="112"/>
    </row>
    <row r="351" spans="2:8" ht="24" customHeight="1">
      <c r="B351" s="270" t="s">
        <v>636</v>
      </c>
      <c r="C351" s="126"/>
      <c r="D351" s="183" t="s">
        <v>473</v>
      </c>
      <c r="E351" s="212" t="s">
        <v>474</v>
      </c>
      <c r="F351" s="184" t="s">
        <v>475</v>
      </c>
      <c r="G351" s="181" t="s">
        <v>191</v>
      </c>
    </row>
    <row r="352" spans="2:8" ht="24" customHeight="1">
      <c r="B352" s="269"/>
      <c r="C352" s="61" t="str">
        <f>Roster!C154</f>
        <v>Rex Pike, Jr.</v>
      </c>
      <c r="D352" s="228">
        <f>'Single Score'!K352</f>
        <v>671</v>
      </c>
      <c r="E352" s="229">
        <f>'Double Score'!K220</f>
        <v>662</v>
      </c>
      <c r="F352" s="230">
        <f>'Team Score'!K154</f>
        <v>661</v>
      </c>
      <c r="G352" s="217">
        <f>SUM(D352:F352)</f>
        <v>1994</v>
      </c>
      <c r="H352" s="231"/>
    </row>
    <row r="353" spans="2:8" ht="24" customHeight="1">
      <c r="C353" s="43"/>
      <c r="D353" s="112"/>
      <c r="E353" s="43"/>
      <c r="F353" s="43"/>
      <c r="G353" s="118"/>
    </row>
    <row r="354" spans="2:8" ht="24" customHeight="1">
      <c r="D354" s="112"/>
    </row>
    <row r="355" spans="2:8" ht="24" customHeight="1">
      <c r="B355" s="268" t="s">
        <v>637</v>
      </c>
      <c r="C355" s="126"/>
      <c r="D355" s="183" t="s">
        <v>473</v>
      </c>
      <c r="E355" s="212" t="s">
        <v>474</v>
      </c>
      <c r="F355" s="184" t="s">
        <v>475</v>
      </c>
      <c r="G355" s="181" t="s">
        <v>191</v>
      </c>
    </row>
    <row r="356" spans="2:8" ht="24" customHeight="1">
      <c r="B356" s="269"/>
      <c r="C356" s="61" t="str">
        <f>Roster!C158</f>
        <v>Wade Engelsman</v>
      </c>
      <c r="D356" s="228">
        <f>'Single Score'!K356</f>
        <v>648</v>
      </c>
      <c r="E356" s="229">
        <f>'Double Score'!K230</f>
        <v>656</v>
      </c>
      <c r="F356" s="230">
        <f>'Team Score'!K158</f>
        <v>560</v>
      </c>
      <c r="G356" s="217">
        <f>SUM(D356:F356)</f>
        <v>1864</v>
      </c>
      <c r="H356" s="231"/>
    </row>
    <row r="357" spans="2:8" ht="24" customHeight="1">
      <c r="C357" s="43"/>
      <c r="D357" s="112"/>
      <c r="E357" s="43"/>
      <c r="F357" s="43"/>
      <c r="G357" s="118"/>
    </row>
    <row r="358" spans="2:8" ht="24" customHeight="1">
      <c r="D358" s="112"/>
    </row>
    <row r="359" spans="2:8" ht="24" customHeight="1">
      <c r="B359" s="268" t="s">
        <v>639</v>
      </c>
      <c r="C359" s="126"/>
      <c r="D359" s="183" t="s">
        <v>473</v>
      </c>
      <c r="E359" s="212" t="s">
        <v>474</v>
      </c>
      <c r="F359" s="184" t="s">
        <v>475</v>
      </c>
      <c r="G359" s="181" t="s">
        <v>191</v>
      </c>
    </row>
    <row r="360" spans="2:8" ht="24" customHeight="1">
      <c r="B360" s="269"/>
      <c r="C360" s="61" t="str">
        <f>Roster!C159</f>
        <v>LuAnn Burkhalter-Mills</v>
      </c>
      <c r="D360" s="228">
        <f>'Single Score'!K360</f>
        <v>618</v>
      </c>
      <c r="E360" s="229">
        <f>'Double Score'!K225</f>
        <v>645</v>
      </c>
      <c r="F360" s="230">
        <f>'Team Score'!K159</f>
        <v>623</v>
      </c>
      <c r="G360" s="217">
        <f>SUM(D360:F360)</f>
        <v>1886</v>
      </c>
      <c r="H360" s="231"/>
    </row>
    <row r="361" spans="2:8" ht="24" customHeight="1">
      <c r="C361" s="43"/>
      <c r="D361" s="112"/>
      <c r="E361" s="43"/>
      <c r="F361" s="43"/>
      <c r="G361" s="118"/>
    </row>
    <row r="362" spans="2:8" ht="24" customHeight="1">
      <c r="D362" s="112"/>
    </row>
    <row r="363" spans="2:8" ht="24" customHeight="1">
      <c r="B363" s="268" t="s">
        <v>641</v>
      </c>
      <c r="C363" s="126"/>
      <c r="D363" s="183" t="s">
        <v>473</v>
      </c>
      <c r="E363" s="212" t="s">
        <v>474</v>
      </c>
      <c r="F363" s="184" t="s">
        <v>475</v>
      </c>
      <c r="G363" s="181" t="s">
        <v>191</v>
      </c>
    </row>
    <row r="364" spans="2:8" ht="24" customHeight="1">
      <c r="B364" s="269"/>
      <c r="C364" s="61" t="str">
        <f>Roster!C160</f>
        <v>Buddy Biffel</v>
      </c>
      <c r="D364" s="228">
        <f>'Single Score'!K364</f>
        <v>630</v>
      </c>
      <c r="E364" s="229">
        <f>'Double Score'!K229</f>
        <v>730</v>
      </c>
      <c r="F364" s="230">
        <f>'Team Score'!K160</f>
        <v>652</v>
      </c>
      <c r="G364" s="217">
        <f>SUM(D364:F364)</f>
        <v>2012</v>
      </c>
      <c r="H364" s="231"/>
    </row>
    <row r="365" spans="2:8" ht="24" customHeight="1">
      <c r="C365" s="43"/>
      <c r="D365" s="112"/>
      <c r="E365" s="43"/>
      <c r="F365" s="43"/>
      <c r="G365" s="118"/>
    </row>
    <row r="366" spans="2:8" ht="24" customHeight="1">
      <c r="D366" s="112"/>
    </row>
    <row r="367" spans="2:8" ht="24" customHeight="1">
      <c r="B367" s="268" t="s">
        <v>643</v>
      </c>
      <c r="C367" s="126"/>
      <c r="D367" s="183" t="s">
        <v>473</v>
      </c>
      <c r="E367" s="212" t="s">
        <v>474</v>
      </c>
      <c r="F367" s="184" t="s">
        <v>475</v>
      </c>
      <c r="G367" s="181" t="s">
        <v>191</v>
      </c>
    </row>
    <row r="368" spans="2:8" ht="24" customHeight="1">
      <c r="B368" s="269"/>
      <c r="C368" s="61" t="str">
        <f>Roster!C161</f>
        <v>Steven Nutt</v>
      </c>
      <c r="D368" s="228">
        <f>'Single Score'!K368</f>
        <v>604</v>
      </c>
      <c r="E368" s="229">
        <f>'Double Score'!K224</f>
        <v>556</v>
      </c>
      <c r="F368" s="230">
        <f>'Team Score'!K161</f>
        <v>626</v>
      </c>
      <c r="G368" s="217">
        <f>SUM(D368:F368)</f>
        <v>1786</v>
      </c>
      <c r="H368" s="231"/>
    </row>
    <row r="369" spans="3:7" ht="15.75" customHeight="1">
      <c r="C369" s="43"/>
      <c r="D369" s="112"/>
      <c r="E369" s="43"/>
      <c r="F369" s="43"/>
      <c r="G369" s="118"/>
    </row>
    <row r="370" spans="3:7" ht="15.75" customHeight="1">
      <c r="D370" s="112"/>
    </row>
    <row r="371" spans="3:7" ht="15.75" customHeight="1">
      <c r="D371" s="112"/>
    </row>
    <row r="372" spans="3:7" ht="15.75" customHeight="1">
      <c r="D372" s="112"/>
    </row>
    <row r="373" spans="3:7" ht="15.75" customHeight="1">
      <c r="D373" s="112"/>
    </row>
    <row r="374" spans="3:7" ht="15.75" customHeight="1">
      <c r="D374" s="112"/>
    </row>
    <row r="375" spans="3:7" ht="15.75" customHeight="1">
      <c r="D375" s="112"/>
    </row>
    <row r="376" spans="3:7" ht="15.75" customHeight="1">
      <c r="D376" s="112"/>
    </row>
    <row r="377" spans="3:7" ht="15.75" customHeight="1">
      <c r="D377" s="112"/>
    </row>
    <row r="378" spans="3:7" ht="15.75" customHeight="1">
      <c r="D378" s="112"/>
    </row>
    <row r="379" spans="3:7" ht="15.75" customHeight="1">
      <c r="D379" s="112"/>
    </row>
    <row r="380" spans="3:7" ht="15.75" customHeight="1">
      <c r="D380" s="112"/>
    </row>
    <row r="381" spans="3:7" ht="15.75" customHeight="1">
      <c r="D381" s="112"/>
    </row>
    <row r="382" spans="3:7" ht="15.75" customHeight="1">
      <c r="D382" s="112"/>
    </row>
    <row r="383" spans="3:7" ht="15.75" customHeight="1">
      <c r="D383" s="112"/>
    </row>
    <row r="384" spans="3:7" ht="15.75" customHeight="1">
      <c r="D384" s="112"/>
    </row>
    <row r="385" spans="4:4" ht="15.75" customHeight="1">
      <c r="D385" s="112"/>
    </row>
    <row r="386" spans="4:4" ht="15.75" customHeight="1">
      <c r="D386" s="112"/>
    </row>
    <row r="387" spans="4:4" ht="15.75" customHeight="1">
      <c r="D387" s="112"/>
    </row>
    <row r="388" spans="4:4" ht="15.75" customHeight="1">
      <c r="D388" s="112"/>
    </row>
    <row r="389" spans="4:4" ht="15.75" customHeight="1">
      <c r="D389" s="112"/>
    </row>
    <row r="390" spans="4:4" ht="15.75" customHeight="1">
      <c r="D390" s="112"/>
    </row>
    <row r="391" spans="4:4" ht="15.75" customHeight="1">
      <c r="D391" s="112"/>
    </row>
    <row r="392" spans="4:4" ht="15.75" customHeight="1">
      <c r="D392" s="112"/>
    </row>
    <row r="393" spans="4:4" ht="15.75" customHeight="1">
      <c r="D393" s="112"/>
    </row>
    <row r="394" spans="4:4" ht="15.75" customHeight="1">
      <c r="D394" s="112"/>
    </row>
    <row r="395" spans="4:4" ht="15.75" customHeight="1">
      <c r="D395" s="112"/>
    </row>
    <row r="396" spans="4:4" ht="15.75" customHeight="1">
      <c r="D396" s="112"/>
    </row>
    <row r="397" spans="4:4" ht="15.75" customHeight="1">
      <c r="D397" s="112"/>
    </row>
    <row r="398" spans="4:4" ht="15.75" customHeight="1">
      <c r="D398" s="112"/>
    </row>
    <row r="399" spans="4:4" ht="15.75" customHeight="1">
      <c r="D399" s="112"/>
    </row>
    <row r="400" spans="4:4" ht="15.75" customHeight="1">
      <c r="D400" s="112"/>
    </row>
    <row r="401" spans="4:4" ht="15.75" customHeight="1">
      <c r="D401" s="112"/>
    </row>
    <row r="402" spans="4:4" ht="15.75" customHeight="1">
      <c r="D402" s="112"/>
    </row>
    <row r="403" spans="4:4" ht="15.75" customHeight="1">
      <c r="D403" s="112"/>
    </row>
    <row r="404" spans="4:4" ht="15.75" customHeight="1">
      <c r="D404" s="112"/>
    </row>
    <row r="405" spans="4:4" ht="15.75" customHeight="1">
      <c r="D405" s="112"/>
    </row>
    <row r="406" spans="4:4" ht="15.75" customHeight="1">
      <c r="D406" s="112"/>
    </row>
    <row r="407" spans="4:4" ht="15.75" customHeight="1">
      <c r="D407" s="112"/>
    </row>
    <row r="408" spans="4:4" ht="15.75" customHeight="1">
      <c r="D408" s="112"/>
    </row>
    <row r="409" spans="4:4" ht="15.75" customHeight="1">
      <c r="D409" s="112"/>
    </row>
    <row r="410" spans="4:4" ht="15.75" customHeight="1">
      <c r="D410" s="112"/>
    </row>
    <row r="411" spans="4:4" ht="15.75" customHeight="1">
      <c r="D411" s="112"/>
    </row>
    <row r="412" spans="4:4" ht="15.75" customHeight="1">
      <c r="D412" s="112"/>
    </row>
    <row r="413" spans="4:4" ht="15.75" customHeight="1">
      <c r="D413" s="112"/>
    </row>
    <row r="414" spans="4:4" ht="15.75" customHeight="1">
      <c r="D414" s="112"/>
    </row>
    <row r="415" spans="4:4" ht="15.75" customHeight="1">
      <c r="D415" s="112"/>
    </row>
    <row r="416" spans="4:4" ht="15.75" customHeight="1">
      <c r="D416" s="112"/>
    </row>
    <row r="417" spans="4:4" ht="15.75" customHeight="1">
      <c r="D417" s="112"/>
    </row>
    <row r="418" spans="4:4" ht="15.75" customHeight="1">
      <c r="D418" s="112"/>
    </row>
    <row r="419" spans="4:4" ht="15.75" customHeight="1">
      <c r="D419" s="112"/>
    </row>
    <row r="420" spans="4:4" ht="15.75" customHeight="1">
      <c r="D420" s="112"/>
    </row>
    <row r="421" spans="4:4" ht="15.75" customHeight="1">
      <c r="D421" s="112"/>
    </row>
    <row r="422" spans="4:4" ht="15.75" customHeight="1">
      <c r="D422" s="112"/>
    </row>
    <row r="423" spans="4:4" ht="15.75" customHeight="1">
      <c r="D423" s="112"/>
    </row>
    <row r="424" spans="4:4" ht="15.75" customHeight="1">
      <c r="D424" s="112"/>
    </row>
    <row r="425" spans="4:4" ht="15.75" customHeight="1">
      <c r="D425" s="112"/>
    </row>
    <row r="426" spans="4:4" ht="15.75" customHeight="1">
      <c r="D426" s="112"/>
    </row>
    <row r="427" spans="4:4" ht="15.75" customHeight="1">
      <c r="D427" s="112"/>
    </row>
    <row r="428" spans="4:4" ht="15.75" customHeight="1">
      <c r="D428" s="112"/>
    </row>
    <row r="429" spans="4:4" ht="15.75" customHeight="1">
      <c r="D429" s="112"/>
    </row>
    <row r="430" spans="4:4" ht="15.75" customHeight="1">
      <c r="D430" s="112"/>
    </row>
    <row r="431" spans="4:4" ht="15.75" customHeight="1">
      <c r="D431" s="112"/>
    </row>
    <row r="432" spans="4:4" ht="15.75" customHeight="1">
      <c r="D432" s="112"/>
    </row>
    <row r="433" spans="4:4" ht="15.75" customHeight="1">
      <c r="D433" s="112"/>
    </row>
    <row r="434" spans="4:4" ht="15.75" customHeight="1">
      <c r="D434" s="112"/>
    </row>
    <row r="435" spans="4:4" ht="15.75" customHeight="1">
      <c r="D435" s="112"/>
    </row>
    <row r="436" spans="4:4" ht="15.75" customHeight="1">
      <c r="D436" s="112"/>
    </row>
    <row r="437" spans="4:4" ht="15.75" customHeight="1">
      <c r="D437" s="112"/>
    </row>
    <row r="438" spans="4:4" ht="15.75" customHeight="1">
      <c r="D438" s="112"/>
    </row>
    <row r="439" spans="4:4" ht="15.75" customHeight="1">
      <c r="D439" s="112"/>
    </row>
    <row r="440" spans="4:4" ht="15.75" customHeight="1">
      <c r="D440" s="112"/>
    </row>
    <row r="441" spans="4:4" ht="15.75" customHeight="1">
      <c r="D441" s="112"/>
    </row>
    <row r="442" spans="4:4" ht="15.75" customHeight="1">
      <c r="D442" s="112"/>
    </row>
    <row r="443" spans="4:4" ht="15.75" customHeight="1">
      <c r="D443" s="112"/>
    </row>
    <row r="444" spans="4:4" ht="15.75" customHeight="1">
      <c r="D444" s="112"/>
    </row>
    <row r="445" spans="4:4" ht="15.75" customHeight="1">
      <c r="D445" s="112"/>
    </row>
    <row r="446" spans="4:4" ht="15.75" customHeight="1">
      <c r="D446" s="112"/>
    </row>
    <row r="447" spans="4:4" ht="15.75" customHeight="1">
      <c r="D447" s="112"/>
    </row>
    <row r="448" spans="4:4" ht="15.75" customHeight="1">
      <c r="D448" s="112"/>
    </row>
    <row r="449" spans="4:4" ht="15.75" customHeight="1">
      <c r="D449" s="112"/>
    </row>
    <row r="450" spans="4:4" ht="15.75" customHeight="1">
      <c r="D450" s="112"/>
    </row>
    <row r="451" spans="4:4" ht="15.75" customHeight="1">
      <c r="D451" s="112"/>
    </row>
    <row r="452" spans="4:4" ht="15.75" customHeight="1">
      <c r="D452" s="112"/>
    </row>
    <row r="453" spans="4:4" ht="15.75" customHeight="1">
      <c r="D453" s="112"/>
    </row>
    <row r="454" spans="4:4" ht="15.75" customHeight="1">
      <c r="D454" s="112"/>
    </row>
    <row r="455" spans="4:4" ht="15.75" customHeight="1">
      <c r="D455" s="112"/>
    </row>
    <row r="456" spans="4:4" ht="15.75" customHeight="1">
      <c r="D456" s="112"/>
    </row>
    <row r="457" spans="4:4" ht="15.75" customHeight="1">
      <c r="D457" s="112"/>
    </row>
    <row r="458" spans="4:4" ht="15.75" customHeight="1">
      <c r="D458" s="112"/>
    </row>
    <row r="459" spans="4:4" ht="15.75" customHeight="1">
      <c r="D459" s="112"/>
    </row>
    <row r="460" spans="4:4" ht="15.75" customHeight="1">
      <c r="D460" s="112"/>
    </row>
    <row r="461" spans="4:4" ht="15.75" customHeight="1">
      <c r="D461" s="112"/>
    </row>
    <row r="462" spans="4:4" ht="15.75" customHeight="1">
      <c r="D462" s="112"/>
    </row>
    <row r="463" spans="4:4" ht="15.75" customHeight="1">
      <c r="D463" s="112"/>
    </row>
    <row r="464" spans="4:4" ht="15.75" customHeight="1">
      <c r="D464" s="112"/>
    </row>
    <row r="465" spans="4:4" ht="15.75" customHeight="1">
      <c r="D465" s="112"/>
    </row>
    <row r="466" spans="4:4" ht="15.75" customHeight="1">
      <c r="D466" s="112"/>
    </row>
    <row r="467" spans="4:4" ht="15.75" customHeight="1">
      <c r="D467" s="112"/>
    </row>
    <row r="468" spans="4:4" ht="15.75" customHeight="1">
      <c r="D468" s="112"/>
    </row>
    <row r="469" spans="4:4" ht="15.75" customHeight="1">
      <c r="D469" s="112"/>
    </row>
    <row r="470" spans="4:4" ht="15.75" customHeight="1">
      <c r="D470" s="112"/>
    </row>
    <row r="471" spans="4:4" ht="15.75" customHeight="1">
      <c r="D471" s="112"/>
    </row>
    <row r="472" spans="4:4" ht="15.75" customHeight="1">
      <c r="D472" s="112"/>
    </row>
    <row r="473" spans="4:4" ht="15.75" customHeight="1">
      <c r="D473" s="112"/>
    </row>
    <row r="474" spans="4:4" ht="15.75" customHeight="1">
      <c r="D474" s="112"/>
    </row>
    <row r="475" spans="4:4" ht="15.75" customHeight="1">
      <c r="D475" s="112"/>
    </row>
    <row r="476" spans="4:4" ht="15.75" customHeight="1">
      <c r="D476" s="112"/>
    </row>
    <row r="477" spans="4:4" ht="15.75" customHeight="1">
      <c r="D477" s="112"/>
    </row>
    <row r="478" spans="4:4" ht="15.75" customHeight="1">
      <c r="D478" s="112"/>
    </row>
    <row r="479" spans="4:4" ht="15.75" customHeight="1">
      <c r="D479" s="112"/>
    </row>
    <row r="480" spans="4:4" ht="15.75" customHeight="1">
      <c r="D480" s="112"/>
    </row>
    <row r="481" spans="4:4" ht="15.75" customHeight="1">
      <c r="D481" s="112"/>
    </row>
    <row r="482" spans="4:4" ht="15.75" customHeight="1">
      <c r="D482" s="112"/>
    </row>
    <row r="483" spans="4:4" ht="15.75" customHeight="1">
      <c r="D483" s="112"/>
    </row>
    <row r="484" spans="4:4" ht="15.75" customHeight="1">
      <c r="D484" s="112"/>
    </row>
    <row r="485" spans="4:4" ht="15.75" customHeight="1">
      <c r="D485" s="112"/>
    </row>
    <row r="486" spans="4:4" ht="15.75" customHeight="1">
      <c r="D486" s="112"/>
    </row>
    <row r="487" spans="4:4" ht="15.75" customHeight="1">
      <c r="D487" s="112"/>
    </row>
    <row r="488" spans="4:4" ht="15.75" customHeight="1">
      <c r="D488" s="112"/>
    </row>
    <row r="489" spans="4:4" ht="15.75" customHeight="1">
      <c r="D489" s="112"/>
    </row>
    <row r="490" spans="4:4" ht="15.75" customHeight="1">
      <c r="D490" s="112"/>
    </row>
    <row r="491" spans="4:4" ht="15.75" customHeight="1">
      <c r="D491" s="112"/>
    </row>
    <row r="492" spans="4:4" ht="15.75" customHeight="1">
      <c r="D492" s="112"/>
    </row>
    <row r="493" spans="4:4" ht="15.75" customHeight="1">
      <c r="D493" s="112"/>
    </row>
    <row r="494" spans="4:4" ht="15.75" customHeight="1">
      <c r="D494" s="112"/>
    </row>
    <row r="495" spans="4:4" ht="15.75" customHeight="1">
      <c r="D495" s="112"/>
    </row>
    <row r="496" spans="4:4" ht="15.75" customHeight="1">
      <c r="D496" s="112"/>
    </row>
    <row r="497" spans="4:4" ht="15.75" customHeight="1">
      <c r="D497" s="112"/>
    </row>
    <row r="498" spans="4:4" ht="15.75" customHeight="1">
      <c r="D498" s="112"/>
    </row>
    <row r="499" spans="4:4" ht="15.75" customHeight="1">
      <c r="D499" s="112"/>
    </row>
    <row r="500" spans="4:4" ht="15.75" customHeight="1">
      <c r="D500" s="112"/>
    </row>
    <row r="501" spans="4:4" ht="15.75" customHeight="1">
      <c r="D501" s="112"/>
    </row>
    <row r="502" spans="4:4" ht="15.75" customHeight="1">
      <c r="D502" s="112"/>
    </row>
    <row r="503" spans="4:4" ht="15.75" customHeight="1">
      <c r="D503" s="112"/>
    </row>
    <row r="504" spans="4:4" ht="15.75" customHeight="1">
      <c r="D504" s="112"/>
    </row>
    <row r="505" spans="4:4" ht="15.75" customHeight="1">
      <c r="D505" s="112"/>
    </row>
    <row r="506" spans="4:4" ht="15.75" customHeight="1">
      <c r="D506" s="112"/>
    </row>
    <row r="507" spans="4:4" ht="15.75" customHeight="1">
      <c r="D507" s="112"/>
    </row>
    <row r="508" spans="4:4" ht="15.75" customHeight="1">
      <c r="D508" s="112"/>
    </row>
    <row r="509" spans="4:4" ht="15.75" customHeight="1">
      <c r="D509" s="112"/>
    </row>
    <row r="510" spans="4:4" ht="15.75" customHeight="1">
      <c r="D510" s="112"/>
    </row>
    <row r="511" spans="4:4" ht="15.75" customHeight="1">
      <c r="D511" s="112"/>
    </row>
    <row r="512" spans="4:4" ht="15.75" customHeight="1">
      <c r="D512" s="112"/>
    </row>
    <row r="513" spans="4:4" ht="15.75" customHeight="1">
      <c r="D513" s="112"/>
    </row>
    <row r="514" spans="4:4" ht="15.75" customHeight="1">
      <c r="D514" s="112"/>
    </row>
    <row r="515" spans="4:4" ht="15.75" customHeight="1">
      <c r="D515" s="112"/>
    </row>
    <row r="516" spans="4:4" ht="15.75" customHeight="1">
      <c r="D516" s="112"/>
    </row>
    <row r="517" spans="4:4" ht="15.75" customHeight="1">
      <c r="D517" s="112"/>
    </row>
    <row r="518" spans="4:4" ht="15.75" customHeight="1">
      <c r="D518" s="112"/>
    </row>
    <row r="519" spans="4:4" ht="15.75" customHeight="1">
      <c r="D519" s="112"/>
    </row>
    <row r="520" spans="4:4" ht="15.75" customHeight="1">
      <c r="D520" s="112"/>
    </row>
    <row r="521" spans="4:4" ht="15.75" customHeight="1">
      <c r="D521" s="112"/>
    </row>
    <row r="522" spans="4:4" ht="15.75" customHeight="1">
      <c r="D522" s="112"/>
    </row>
    <row r="523" spans="4:4" ht="15.75" customHeight="1">
      <c r="D523" s="112"/>
    </row>
    <row r="524" spans="4:4" ht="15.75" customHeight="1">
      <c r="D524" s="112"/>
    </row>
    <row r="525" spans="4:4" ht="15.75" customHeight="1">
      <c r="D525" s="112"/>
    </row>
    <row r="526" spans="4:4" ht="15.75" customHeight="1">
      <c r="D526" s="112"/>
    </row>
    <row r="527" spans="4:4" ht="15.75" customHeight="1">
      <c r="D527" s="112"/>
    </row>
    <row r="528" spans="4:4" ht="15.75" customHeight="1">
      <c r="D528" s="112"/>
    </row>
    <row r="529" spans="4:4" ht="15.75" customHeight="1">
      <c r="D529" s="112"/>
    </row>
    <row r="530" spans="4:4" ht="15.75" customHeight="1">
      <c r="D530" s="112"/>
    </row>
    <row r="531" spans="4:4" ht="15.75" customHeight="1">
      <c r="D531" s="112"/>
    </row>
    <row r="532" spans="4:4" ht="15.75" customHeight="1">
      <c r="D532" s="112"/>
    </row>
    <row r="533" spans="4:4" ht="15.75" customHeight="1">
      <c r="D533" s="112"/>
    </row>
    <row r="534" spans="4:4" ht="15.75" customHeight="1">
      <c r="D534" s="112"/>
    </row>
    <row r="535" spans="4:4" ht="15.75" customHeight="1">
      <c r="D535" s="112"/>
    </row>
    <row r="536" spans="4:4" ht="15.75" customHeight="1">
      <c r="D536" s="112"/>
    </row>
    <row r="537" spans="4:4" ht="15.75" customHeight="1">
      <c r="D537" s="112"/>
    </row>
    <row r="538" spans="4:4" ht="15.75" customHeight="1">
      <c r="D538" s="112"/>
    </row>
    <row r="539" spans="4:4" ht="15.75" customHeight="1">
      <c r="D539" s="112"/>
    </row>
    <row r="540" spans="4:4" ht="15.75" customHeight="1">
      <c r="D540" s="112"/>
    </row>
    <row r="541" spans="4:4" ht="15.75" customHeight="1">
      <c r="D541" s="112"/>
    </row>
    <row r="542" spans="4:4" ht="15.75" customHeight="1">
      <c r="D542" s="112"/>
    </row>
    <row r="543" spans="4:4" ht="15.75" customHeight="1">
      <c r="D543" s="112"/>
    </row>
    <row r="544" spans="4:4" ht="15.75" customHeight="1">
      <c r="D544" s="112"/>
    </row>
    <row r="545" spans="4:4" ht="15.75" customHeight="1">
      <c r="D545" s="112"/>
    </row>
    <row r="546" spans="4:4" ht="15.75" customHeight="1">
      <c r="D546" s="112"/>
    </row>
    <row r="547" spans="4:4" ht="15.75" customHeight="1">
      <c r="D547" s="112"/>
    </row>
    <row r="548" spans="4:4" ht="15.75" customHeight="1">
      <c r="D548" s="112"/>
    </row>
    <row r="549" spans="4:4" ht="15.75" customHeight="1">
      <c r="D549" s="112"/>
    </row>
    <row r="550" spans="4:4" ht="15.75" customHeight="1">
      <c r="D550" s="112"/>
    </row>
    <row r="551" spans="4:4" ht="15.75" customHeight="1">
      <c r="D551" s="112"/>
    </row>
    <row r="552" spans="4:4" ht="15.75" customHeight="1">
      <c r="D552" s="112"/>
    </row>
    <row r="553" spans="4:4" ht="15.75" customHeight="1">
      <c r="D553" s="112"/>
    </row>
    <row r="554" spans="4:4" ht="15.75" customHeight="1">
      <c r="D554" s="112"/>
    </row>
    <row r="555" spans="4:4" ht="15.75" customHeight="1">
      <c r="D555" s="112"/>
    </row>
    <row r="556" spans="4:4" ht="15.75" customHeight="1">
      <c r="D556" s="112"/>
    </row>
    <row r="557" spans="4:4" ht="15.75" customHeight="1">
      <c r="D557" s="112"/>
    </row>
    <row r="558" spans="4:4" ht="15.75" customHeight="1">
      <c r="D558" s="112"/>
    </row>
    <row r="559" spans="4:4" ht="15.75" customHeight="1">
      <c r="D559" s="112"/>
    </row>
    <row r="560" spans="4:4" ht="15.75" customHeight="1">
      <c r="D560" s="112"/>
    </row>
    <row r="561" spans="4:4" ht="15.75" customHeight="1">
      <c r="D561" s="112"/>
    </row>
    <row r="562" spans="4:4" ht="15.75" customHeight="1">
      <c r="D562" s="112"/>
    </row>
    <row r="563" spans="4:4" ht="15.75" customHeight="1">
      <c r="D563" s="112"/>
    </row>
    <row r="564" spans="4:4" ht="15.75" customHeight="1">
      <c r="D564" s="112"/>
    </row>
    <row r="565" spans="4:4" ht="15.75" customHeight="1">
      <c r="D565" s="112"/>
    </row>
    <row r="566" spans="4:4" ht="15.75" customHeight="1">
      <c r="D566" s="112"/>
    </row>
    <row r="567" spans="4:4" ht="15.75" customHeight="1">
      <c r="D567" s="112"/>
    </row>
    <row r="568" spans="4:4" ht="15.75" customHeight="1">
      <c r="D568" s="112"/>
    </row>
    <row r="569" spans="4:4" ht="15.75" customHeight="1">
      <c r="D569" s="112"/>
    </row>
    <row r="570" spans="4:4" ht="15.75" customHeight="1">
      <c r="D570" s="112"/>
    </row>
    <row r="571" spans="4:4" ht="15.75" customHeight="1">
      <c r="D571" s="112"/>
    </row>
    <row r="572" spans="4:4" ht="15.75" customHeight="1">
      <c r="D572" s="112"/>
    </row>
    <row r="573" spans="4:4" ht="15.75" customHeight="1">
      <c r="D573" s="112"/>
    </row>
    <row r="574" spans="4:4" ht="15.75" customHeight="1">
      <c r="D574" s="112"/>
    </row>
    <row r="575" spans="4:4" ht="15.75" customHeight="1">
      <c r="D575" s="112"/>
    </row>
    <row r="576" spans="4:4" ht="15.75" customHeight="1">
      <c r="D576" s="112"/>
    </row>
    <row r="577" spans="4:4" ht="15.75" customHeight="1">
      <c r="D577" s="112"/>
    </row>
    <row r="578" spans="4:4" ht="15.75" customHeight="1">
      <c r="D578" s="112"/>
    </row>
    <row r="579" spans="4:4" ht="15.75" customHeight="1">
      <c r="D579" s="112"/>
    </row>
    <row r="580" spans="4:4" ht="15.75" customHeight="1">
      <c r="D580" s="112"/>
    </row>
    <row r="581" spans="4:4" ht="15.75" customHeight="1">
      <c r="D581" s="112"/>
    </row>
    <row r="582" spans="4:4" ht="15.75" customHeight="1">
      <c r="D582" s="112"/>
    </row>
    <row r="583" spans="4:4" ht="15.75" customHeight="1">
      <c r="D583" s="112"/>
    </row>
    <row r="584" spans="4:4" ht="15.75" customHeight="1">
      <c r="D584" s="112"/>
    </row>
    <row r="585" spans="4:4" ht="15.75" customHeight="1">
      <c r="D585" s="112"/>
    </row>
    <row r="586" spans="4:4" ht="15.75" customHeight="1">
      <c r="D586" s="112"/>
    </row>
    <row r="587" spans="4:4" ht="15.75" customHeight="1">
      <c r="D587" s="112"/>
    </row>
    <row r="588" spans="4:4" ht="15.75" customHeight="1">
      <c r="D588" s="112"/>
    </row>
    <row r="589" spans="4:4" ht="15.75" customHeight="1">
      <c r="D589" s="112"/>
    </row>
    <row r="590" spans="4:4" ht="15.75" customHeight="1">
      <c r="D590" s="112"/>
    </row>
    <row r="591" spans="4:4" ht="15.75" customHeight="1">
      <c r="D591" s="112"/>
    </row>
    <row r="592" spans="4:4" ht="15.75" customHeight="1">
      <c r="D592" s="112"/>
    </row>
    <row r="593" spans="4:4" ht="15.75" customHeight="1">
      <c r="D593" s="112"/>
    </row>
    <row r="594" spans="4:4" ht="15.75" customHeight="1">
      <c r="D594" s="112"/>
    </row>
    <row r="595" spans="4:4" ht="15.75" customHeight="1">
      <c r="D595" s="112"/>
    </row>
    <row r="596" spans="4:4" ht="15.75" customHeight="1">
      <c r="D596" s="112"/>
    </row>
    <row r="597" spans="4:4" ht="15.75" customHeight="1">
      <c r="D597" s="112"/>
    </row>
    <row r="598" spans="4:4" ht="15.75" customHeight="1">
      <c r="D598" s="112"/>
    </row>
    <row r="599" spans="4:4" ht="15.75" customHeight="1">
      <c r="D599" s="112"/>
    </row>
    <row r="600" spans="4:4" ht="15.75" customHeight="1">
      <c r="D600" s="112"/>
    </row>
    <row r="601" spans="4:4" ht="15.75" customHeight="1">
      <c r="D601" s="112"/>
    </row>
    <row r="602" spans="4:4" ht="15.75" customHeight="1">
      <c r="D602" s="112"/>
    </row>
    <row r="603" spans="4:4" ht="15.75" customHeight="1">
      <c r="D603" s="112"/>
    </row>
    <row r="604" spans="4:4" ht="15.75" customHeight="1">
      <c r="D604" s="112"/>
    </row>
    <row r="605" spans="4:4" ht="15.75" customHeight="1">
      <c r="D605" s="112"/>
    </row>
    <row r="606" spans="4:4" ht="15.75" customHeight="1">
      <c r="D606" s="112"/>
    </row>
    <row r="607" spans="4:4" ht="15.75" customHeight="1">
      <c r="D607" s="112"/>
    </row>
    <row r="608" spans="4:4" ht="15.75" customHeight="1">
      <c r="D608" s="112"/>
    </row>
    <row r="609" spans="4:4" ht="15.75" customHeight="1">
      <c r="D609" s="112"/>
    </row>
    <row r="610" spans="4:4" ht="15.75" customHeight="1">
      <c r="D610" s="112"/>
    </row>
    <row r="611" spans="4:4" ht="15.75" customHeight="1">
      <c r="D611" s="112"/>
    </row>
    <row r="612" spans="4:4" ht="15.75" customHeight="1">
      <c r="D612" s="112"/>
    </row>
    <row r="613" spans="4:4" ht="15.75" customHeight="1">
      <c r="D613" s="112"/>
    </row>
    <row r="614" spans="4:4" ht="15.75" customHeight="1">
      <c r="D614" s="112"/>
    </row>
    <row r="615" spans="4:4" ht="15.75" customHeight="1">
      <c r="D615" s="112"/>
    </row>
    <row r="616" spans="4:4" ht="15.75" customHeight="1">
      <c r="D616" s="112"/>
    </row>
    <row r="617" spans="4:4" ht="15.75" customHeight="1">
      <c r="D617" s="112"/>
    </row>
    <row r="618" spans="4:4" ht="15.75" customHeight="1">
      <c r="D618" s="112"/>
    </row>
    <row r="619" spans="4:4" ht="15.75" customHeight="1">
      <c r="D619" s="112"/>
    </row>
    <row r="620" spans="4:4" ht="15.75" customHeight="1">
      <c r="D620" s="112"/>
    </row>
    <row r="621" spans="4:4" ht="15.75" customHeight="1">
      <c r="D621" s="112"/>
    </row>
    <row r="622" spans="4:4" ht="15.75" customHeight="1">
      <c r="D622" s="112"/>
    </row>
    <row r="623" spans="4:4" ht="15.75" customHeight="1">
      <c r="D623" s="112"/>
    </row>
    <row r="624" spans="4:4" ht="15.75" customHeight="1">
      <c r="D624" s="112"/>
    </row>
    <row r="625" spans="4:4" ht="15.75" customHeight="1">
      <c r="D625" s="112"/>
    </row>
    <row r="626" spans="4:4" ht="15.75" customHeight="1">
      <c r="D626" s="112"/>
    </row>
    <row r="627" spans="4:4" ht="15.75" customHeight="1">
      <c r="D627" s="112"/>
    </row>
    <row r="628" spans="4:4" ht="15.75" customHeight="1">
      <c r="D628" s="112"/>
    </row>
    <row r="629" spans="4:4" ht="15.75" customHeight="1">
      <c r="D629" s="112"/>
    </row>
    <row r="630" spans="4:4" ht="15.75" customHeight="1">
      <c r="D630" s="112"/>
    </row>
    <row r="631" spans="4:4" ht="15.75" customHeight="1">
      <c r="D631" s="112"/>
    </row>
    <row r="632" spans="4:4" ht="15.75" customHeight="1">
      <c r="D632" s="112"/>
    </row>
    <row r="633" spans="4:4" ht="15.75" customHeight="1">
      <c r="D633" s="112"/>
    </row>
    <row r="634" spans="4:4" ht="15.75" customHeight="1">
      <c r="D634" s="112"/>
    </row>
    <row r="635" spans="4:4" ht="15.75" customHeight="1">
      <c r="D635" s="112"/>
    </row>
    <row r="636" spans="4:4" ht="15.75" customHeight="1">
      <c r="D636" s="112"/>
    </row>
    <row r="637" spans="4:4" ht="15.75" customHeight="1">
      <c r="D637" s="112"/>
    </row>
    <row r="638" spans="4:4" ht="15.75" customHeight="1">
      <c r="D638" s="112"/>
    </row>
    <row r="639" spans="4:4" ht="15.75" customHeight="1">
      <c r="D639" s="112"/>
    </row>
    <row r="640" spans="4:4" ht="15.75" customHeight="1">
      <c r="D640" s="112"/>
    </row>
    <row r="641" spans="4:4" ht="15.75" customHeight="1">
      <c r="D641" s="112"/>
    </row>
    <row r="642" spans="4:4" ht="15.75" customHeight="1">
      <c r="D642" s="112"/>
    </row>
    <row r="643" spans="4:4" ht="15.75" customHeight="1">
      <c r="D643" s="112"/>
    </row>
    <row r="644" spans="4:4" ht="15.75" customHeight="1">
      <c r="D644" s="112"/>
    </row>
    <row r="645" spans="4:4" ht="15.75" customHeight="1">
      <c r="D645" s="112"/>
    </row>
    <row r="646" spans="4:4" ht="15.75" customHeight="1">
      <c r="D646" s="112"/>
    </row>
    <row r="647" spans="4:4" ht="15.75" customHeight="1">
      <c r="D647" s="112"/>
    </row>
    <row r="648" spans="4:4" ht="15.75" customHeight="1">
      <c r="D648" s="112"/>
    </row>
    <row r="649" spans="4:4" ht="15.75" customHeight="1">
      <c r="D649" s="112"/>
    </row>
    <row r="650" spans="4:4" ht="15.75" customHeight="1">
      <c r="D650" s="112"/>
    </row>
    <row r="651" spans="4:4" ht="15.75" customHeight="1">
      <c r="D651" s="112"/>
    </row>
    <row r="652" spans="4:4" ht="15.75" customHeight="1">
      <c r="D652" s="112"/>
    </row>
    <row r="653" spans="4:4" ht="15.75" customHeight="1">
      <c r="D653" s="112"/>
    </row>
    <row r="654" spans="4:4" ht="15.75" customHeight="1">
      <c r="D654" s="112"/>
    </row>
    <row r="655" spans="4:4" ht="15.75" customHeight="1">
      <c r="D655" s="112"/>
    </row>
    <row r="656" spans="4:4" ht="15.75" customHeight="1">
      <c r="D656" s="112"/>
    </row>
    <row r="657" spans="4:4" ht="15.75" customHeight="1">
      <c r="D657" s="112"/>
    </row>
    <row r="658" spans="4:4" ht="15.75" customHeight="1">
      <c r="D658" s="112"/>
    </row>
    <row r="659" spans="4:4" ht="15.75" customHeight="1">
      <c r="D659" s="112"/>
    </row>
    <row r="660" spans="4:4" ht="15.75" customHeight="1">
      <c r="D660" s="112"/>
    </row>
    <row r="661" spans="4:4" ht="15.75" customHeight="1">
      <c r="D661" s="112"/>
    </row>
    <row r="662" spans="4:4" ht="15.75" customHeight="1">
      <c r="D662" s="112"/>
    </row>
    <row r="663" spans="4:4" ht="15.75" customHeight="1">
      <c r="D663" s="112"/>
    </row>
    <row r="664" spans="4:4" ht="15.75" customHeight="1">
      <c r="D664" s="112"/>
    </row>
    <row r="665" spans="4:4" ht="15.75" customHeight="1">
      <c r="D665" s="112"/>
    </row>
    <row r="666" spans="4:4" ht="15.75" customHeight="1">
      <c r="D666" s="112"/>
    </row>
    <row r="667" spans="4:4" ht="15.75" customHeight="1">
      <c r="D667" s="112"/>
    </row>
    <row r="668" spans="4:4" ht="15.75" customHeight="1">
      <c r="D668" s="112"/>
    </row>
    <row r="669" spans="4:4" ht="15.75" customHeight="1">
      <c r="D669" s="112"/>
    </row>
    <row r="670" spans="4:4" ht="15.75" customHeight="1">
      <c r="D670" s="112"/>
    </row>
    <row r="671" spans="4:4" ht="15.75" customHeight="1">
      <c r="D671" s="112"/>
    </row>
    <row r="672" spans="4:4" ht="15.75" customHeight="1">
      <c r="D672" s="112"/>
    </row>
    <row r="673" spans="4:4" ht="15.75" customHeight="1">
      <c r="D673" s="112"/>
    </row>
    <row r="674" spans="4:4" ht="15.75" customHeight="1">
      <c r="D674" s="112"/>
    </row>
    <row r="675" spans="4:4" ht="15.75" customHeight="1">
      <c r="D675" s="112"/>
    </row>
    <row r="676" spans="4:4" ht="15.75" customHeight="1">
      <c r="D676" s="112"/>
    </row>
    <row r="677" spans="4:4" ht="15.75" customHeight="1">
      <c r="D677" s="112"/>
    </row>
    <row r="678" spans="4:4" ht="15.75" customHeight="1">
      <c r="D678" s="112"/>
    </row>
    <row r="679" spans="4:4" ht="15.75" customHeight="1">
      <c r="D679" s="112"/>
    </row>
    <row r="680" spans="4:4" ht="15.75" customHeight="1">
      <c r="D680" s="112"/>
    </row>
    <row r="681" spans="4:4" ht="15.75" customHeight="1">
      <c r="D681" s="112"/>
    </row>
    <row r="682" spans="4:4" ht="15.75" customHeight="1">
      <c r="D682" s="112"/>
    </row>
    <row r="683" spans="4:4" ht="15.75" customHeight="1">
      <c r="D683" s="112"/>
    </row>
    <row r="684" spans="4:4" ht="15.75" customHeight="1">
      <c r="D684" s="112"/>
    </row>
    <row r="685" spans="4:4" ht="15.75" customHeight="1">
      <c r="D685" s="112"/>
    </row>
    <row r="686" spans="4:4" ht="15.75" customHeight="1">
      <c r="D686" s="112"/>
    </row>
    <row r="687" spans="4:4" ht="15.75" customHeight="1">
      <c r="D687" s="112"/>
    </row>
    <row r="688" spans="4:4" ht="15.75" customHeight="1">
      <c r="D688" s="112"/>
    </row>
    <row r="689" spans="4:4" ht="15.75" customHeight="1">
      <c r="D689" s="112"/>
    </row>
    <row r="690" spans="4:4" ht="15.75" customHeight="1">
      <c r="D690" s="112"/>
    </row>
    <row r="691" spans="4:4" ht="15.75" customHeight="1">
      <c r="D691" s="112"/>
    </row>
    <row r="692" spans="4:4" ht="15.75" customHeight="1">
      <c r="D692" s="112"/>
    </row>
    <row r="693" spans="4:4" ht="15.75" customHeight="1">
      <c r="D693" s="112"/>
    </row>
    <row r="694" spans="4:4" ht="15.75" customHeight="1">
      <c r="D694" s="112"/>
    </row>
    <row r="695" spans="4:4" ht="15.75" customHeight="1">
      <c r="D695" s="112"/>
    </row>
    <row r="696" spans="4:4" ht="15.75" customHeight="1">
      <c r="D696" s="112"/>
    </row>
    <row r="697" spans="4:4" ht="15.75" customHeight="1">
      <c r="D697" s="112"/>
    </row>
    <row r="698" spans="4:4" ht="15.75" customHeight="1">
      <c r="D698" s="112"/>
    </row>
    <row r="699" spans="4:4" ht="15.75" customHeight="1">
      <c r="D699" s="112"/>
    </row>
    <row r="700" spans="4:4" ht="15.75" customHeight="1">
      <c r="D700" s="112"/>
    </row>
    <row r="701" spans="4:4" ht="15.75" customHeight="1">
      <c r="D701" s="112"/>
    </row>
    <row r="702" spans="4:4" ht="15.75" customHeight="1">
      <c r="D702" s="112"/>
    </row>
    <row r="703" spans="4:4" ht="15.75" customHeight="1">
      <c r="D703" s="112"/>
    </row>
    <row r="704" spans="4:4" ht="15.75" customHeight="1">
      <c r="D704" s="112"/>
    </row>
    <row r="705" spans="4:4" ht="15.75" customHeight="1">
      <c r="D705" s="112"/>
    </row>
    <row r="706" spans="4:4" ht="15.75" customHeight="1">
      <c r="D706" s="112"/>
    </row>
    <row r="707" spans="4:4" ht="15.75" customHeight="1">
      <c r="D707" s="112"/>
    </row>
    <row r="708" spans="4:4" ht="15.75" customHeight="1">
      <c r="D708" s="112"/>
    </row>
    <row r="709" spans="4:4" ht="15.75" customHeight="1">
      <c r="D709" s="112"/>
    </row>
    <row r="710" spans="4:4" ht="15.75" customHeight="1">
      <c r="D710" s="112"/>
    </row>
    <row r="711" spans="4:4" ht="15.75" customHeight="1">
      <c r="D711" s="112"/>
    </row>
    <row r="712" spans="4:4" ht="15.75" customHeight="1">
      <c r="D712" s="112"/>
    </row>
    <row r="713" spans="4:4" ht="15.75" customHeight="1">
      <c r="D713" s="112"/>
    </row>
    <row r="714" spans="4:4" ht="15.75" customHeight="1">
      <c r="D714" s="112"/>
    </row>
    <row r="715" spans="4:4" ht="15.75" customHeight="1">
      <c r="D715" s="112"/>
    </row>
    <row r="716" spans="4:4" ht="15.75" customHeight="1">
      <c r="D716" s="112"/>
    </row>
    <row r="717" spans="4:4" ht="15.75" customHeight="1">
      <c r="D717" s="112"/>
    </row>
    <row r="718" spans="4:4" ht="15.75" customHeight="1">
      <c r="D718" s="112"/>
    </row>
    <row r="719" spans="4:4" ht="15.75" customHeight="1">
      <c r="D719" s="112"/>
    </row>
    <row r="720" spans="4:4" ht="15.75" customHeight="1">
      <c r="D720" s="112"/>
    </row>
    <row r="721" spans="4:4" ht="15.75" customHeight="1">
      <c r="D721" s="112"/>
    </row>
    <row r="722" spans="4:4" ht="15.75" customHeight="1">
      <c r="D722" s="112"/>
    </row>
    <row r="723" spans="4:4" ht="15.75" customHeight="1">
      <c r="D723" s="112"/>
    </row>
    <row r="724" spans="4:4" ht="15.75" customHeight="1">
      <c r="D724" s="112"/>
    </row>
    <row r="725" spans="4:4" ht="15.75" customHeight="1">
      <c r="D725" s="112"/>
    </row>
    <row r="726" spans="4:4" ht="15.75" customHeight="1">
      <c r="D726" s="112"/>
    </row>
    <row r="727" spans="4:4" ht="15.75" customHeight="1">
      <c r="D727" s="112"/>
    </row>
    <row r="728" spans="4:4" ht="15.75" customHeight="1">
      <c r="D728" s="112"/>
    </row>
    <row r="729" spans="4:4" ht="15.75" customHeight="1">
      <c r="D729" s="112"/>
    </row>
    <row r="730" spans="4:4" ht="15.75" customHeight="1">
      <c r="D730" s="112"/>
    </row>
    <row r="731" spans="4:4" ht="15.75" customHeight="1">
      <c r="D731" s="112"/>
    </row>
    <row r="732" spans="4:4" ht="15.75" customHeight="1">
      <c r="D732" s="112"/>
    </row>
    <row r="733" spans="4:4" ht="15.75" customHeight="1">
      <c r="D733" s="112"/>
    </row>
    <row r="734" spans="4:4" ht="15.75" customHeight="1">
      <c r="D734" s="112"/>
    </row>
    <row r="735" spans="4:4" ht="15.75" customHeight="1">
      <c r="D735" s="112"/>
    </row>
    <row r="736" spans="4:4" ht="15.75" customHeight="1">
      <c r="D736" s="112"/>
    </row>
    <row r="737" spans="4:4" ht="15.75" customHeight="1">
      <c r="D737" s="112"/>
    </row>
    <row r="738" spans="4:4" ht="15.75" customHeight="1">
      <c r="D738" s="112"/>
    </row>
    <row r="739" spans="4:4" ht="15.75" customHeight="1">
      <c r="D739" s="112"/>
    </row>
    <row r="740" spans="4:4" ht="15.75" customHeight="1">
      <c r="D740" s="112"/>
    </row>
    <row r="741" spans="4:4" ht="15.75" customHeight="1">
      <c r="D741" s="112"/>
    </row>
    <row r="742" spans="4:4" ht="15.75" customHeight="1">
      <c r="D742" s="112"/>
    </row>
    <row r="743" spans="4:4" ht="15.75" customHeight="1">
      <c r="D743" s="112"/>
    </row>
    <row r="744" spans="4:4" ht="15.75" customHeight="1">
      <c r="D744" s="112"/>
    </row>
    <row r="745" spans="4:4" ht="15.75" customHeight="1">
      <c r="D745" s="112"/>
    </row>
    <row r="746" spans="4:4" ht="15.75" customHeight="1">
      <c r="D746" s="112"/>
    </row>
    <row r="747" spans="4:4" ht="15.75" customHeight="1">
      <c r="D747" s="112"/>
    </row>
    <row r="748" spans="4:4" ht="15.75" customHeight="1">
      <c r="D748" s="112"/>
    </row>
    <row r="749" spans="4:4" ht="15.75" customHeight="1">
      <c r="D749" s="112"/>
    </row>
    <row r="750" spans="4:4" ht="15.75" customHeight="1">
      <c r="D750" s="112"/>
    </row>
    <row r="751" spans="4:4" ht="15.75" customHeight="1">
      <c r="D751" s="112"/>
    </row>
    <row r="752" spans="4:4" ht="15.75" customHeight="1">
      <c r="D752" s="112"/>
    </row>
    <row r="753" spans="4:4" ht="15.75" customHeight="1">
      <c r="D753" s="112"/>
    </row>
    <row r="754" spans="4:4" ht="15.75" customHeight="1">
      <c r="D754" s="112"/>
    </row>
    <row r="755" spans="4:4" ht="15.75" customHeight="1">
      <c r="D755" s="112"/>
    </row>
    <row r="756" spans="4:4" ht="15.75" customHeight="1">
      <c r="D756" s="112"/>
    </row>
    <row r="757" spans="4:4" ht="15.75" customHeight="1">
      <c r="D757" s="112"/>
    </row>
    <row r="758" spans="4:4" ht="15.75" customHeight="1">
      <c r="D758" s="112"/>
    </row>
    <row r="759" spans="4:4" ht="15.75" customHeight="1">
      <c r="D759" s="112"/>
    </row>
    <row r="760" spans="4:4" ht="15.75" customHeight="1">
      <c r="D760" s="112"/>
    </row>
    <row r="761" spans="4:4" ht="15.75" customHeight="1">
      <c r="D761" s="112"/>
    </row>
    <row r="762" spans="4:4" ht="15.75" customHeight="1">
      <c r="D762" s="112"/>
    </row>
    <row r="763" spans="4:4" ht="15.75" customHeight="1">
      <c r="D763" s="112"/>
    </row>
    <row r="764" spans="4:4" ht="15.75" customHeight="1">
      <c r="D764" s="112"/>
    </row>
    <row r="765" spans="4:4" ht="15.75" customHeight="1">
      <c r="D765" s="112"/>
    </row>
    <row r="766" spans="4:4" ht="15.75" customHeight="1">
      <c r="D766" s="112"/>
    </row>
    <row r="767" spans="4:4" ht="15.75" customHeight="1">
      <c r="D767" s="112"/>
    </row>
    <row r="768" spans="4:4" ht="15.75" customHeight="1">
      <c r="D768" s="112"/>
    </row>
    <row r="769" spans="4:4" ht="15.75" customHeight="1">
      <c r="D769" s="112"/>
    </row>
    <row r="770" spans="4:4" ht="15.75" customHeight="1">
      <c r="D770" s="112"/>
    </row>
    <row r="771" spans="4:4" ht="15.75" customHeight="1">
      <c r="D771" s="112"/>
    </row>
    <row r="772" spans="4:4" ht="15.75" customHeight="1">
      <c r="D772" s="112"/>
    </row>
    <row r="773" spans="4:4" ht="15.75" customHeight="1">
      <c r="D773" s="112"/>
    </row>
    <row r="774" spans="4:4" ht="15.75" customHeight="1">
      <c r="D774" s="112"/>
    </row>
    <row r="775" spans="4:4" ht="15.75" customHeight="1">
      <c r="D775" s="112"/>
    </row>
    <row r="776" spans="4:4" ht="15.75" customHeight="1">
      <c r="D776" s="112"/>
    </row>
    <row r="777" spans="4:4" ht="15.75" customHeight="1">
      <c r="D777" s="112"/>
    </row>
    <row r="778" spans="4:4" ht="15.75" customHeight="1">
      <c r="D778" s="112"/>
    </row>
    <row r="779" spans="4:4" ht="15.75" customHeight="1">
      <c r="D779" s="112"/>
    </row>
    <row r="780" spans="4:4" ht="15.75" customHeight="1">
      <c r="D780" s="112"/>
    </row>
    <row r="781" spans="4:4" ht="15.75" customHeight="1">
      <c r="D781" s="112"/>
    </row>
    <row r="782" spans="4:4" ht="15.75" customHeight="1">
      <c r="D782" s="112"/>
    </row>
    <row r="783" spans="4:4" ht="15.75" customHeight="1">
      <c r="D783" s="112"/>
    </row>
    <row r="784" spans="4:4" ht="15.75" customHeight="1">
      <c r="D784" s="112"/>
    </row>
    <row r="785" spans="4:4" ht="15.75" customHeight="1">
      <c r="D785" s="112"/>
    </row>
    <row r="786" spans="4:4" ht="15.75" customHeight="1">
      <c r="D786" s="112"/>
    </row>
    <row r="787" spans="4:4" ht="15.75" customHeight="1">
      <c r="D787" s="112"/>
    </row>
    <row r="788" spans="4:4" ht="15.75" customHeight="1">
      <c r="D788" s="112"/>
    </row>
    <row r="789" spans="4:4" ht="15.75" customHeight="1">
      <c r="D789" s="112"/>
    </row>
    <row r="790" spans="4:4" ht="15.75" customHeight="1">
      <c r="D790" s="112"/>
    </row>
    <row r="791" spans="4:4" ht="15.75" customHeight="1">
      <c r="D791" s="112"/>
    </row>
    <row r="792" spans="4:4" ht="15.75" customHeight="1">
      <c r="D792" s="112"/>
    </row>
    <row r="793" spans="4:4" ht="15.75" customHeight="1">
      <c r="D793" s="112"/>
    </row>
    <row r="794" spans="4:4" ht="15.75" customHeight="1">
      <c r="D794" s="112"/>
    </row>
    <row r="795" spans="4:4" ht="15.75" customHeight="1">
      <c r="D795" s="112"/>
    </row>
    <row r="796" spans="4:4" ht="15.75" customHeight="1">
      <c r="D796" s="112"/>
    </row>
    <row r="797" spans="4:4" ht="15.75" customHeight="1">
      <c r="D797" s="112"/>
    </row>
    <row r="798" spans="4:4" ht="15.75" customHeight="1">
      <c r="D798" s="112"/>
    </row>
    <row r="799" spans="4:4" ht="15.75" customHeight="1">
      <c r="D799" s="112"/>
    </row>
    <row r="800" spans="4:4" ht="15.75" customHeight="1">
      <c r="D800" s="112"/>
    </row>
    <row r="801" spans="4:4" ht="15.75" customHeight="1">
      <c r="D801" s="112"/>
    </row>
    <row r="802" spans="4:4" ht="15.75" customHeight="1">
      <c r="D802" s="112"/>
    </row>
    <row r="803" spans="4:4" ht="15.75" customHeight="1">
      <c r="D803" s="112"/>
    </row>
    <row r="804" spans="4:4" ht="15.75" customHeight="1">
      <c r="D804" s="112"/>
    </row>
    <row r="805" spans="4:4" ht="15.75" customHeight="1">
      <c r="D805" s="112"/>
    </row>
    <row r="806" spans="4:4" ht="15.75" customHeight="1">
      <c r="D806" s="112"/>
    </row>
    <row r="807" spans="4:4" ht="15.75" customHeight="1">
      <c r="D807" s="112"/>
    </row>
    <row r="808" spans="4:4" ht="15.75" customHeight="1">
      <c r="D808" s="112"/>
    </row>
    <row r="809" spans="4:4" ht="15.75" customHeight="1">
      <c r="D809" s="112"/>
    </row>
    <row r="810" spans="4:4" ht="15.75" customHeight="1">
      <c r="D810" s="112"/>
    </row>
    <row r="811" spans="4:4" ht="15.75" customHeight="1">
      <c r="D811" s="112"/>
    </row>
    <row r="812" spans="4:4" ht="15.75" customHeight="1">
      <c r="D812" s="112"/>
    </row>
    <row r="813" spans="4:4" ht="15.75" customHeight="1">
      <c r="D813" s="112"/>
    </row>
    <row r="814" spans="4:4" ht="15.75" customHeight="1">
      <c r="D814" s="112"/>
    </row>
    <row r="815" spans="4:4" ht="15.75" customHeight="1">
      <c r="D815" s="112"/>
    </row>
    <row r="816" spans="4:4" ht="15.75" customHeight="1">
      <c r="D816" s="112"/>
    </row>
    <row r="817" spans="4:4" ht="15.75" customHeight="1">
      <c r="D817" s="112"/>
    </row>
    <row r="818" spans="4:4" ht="15.75" customHeight="1">
      <c r="D818" s="112"/>
    </row>
    <row r="819" spans="4:4" ht="15.75" customHeight="1">
      <c r="D819" s="112"/>
    </row>
    <row r="820" spans="4:4" ht="15.75" customHeight="1">
      <c r="D820" s="112"/>
    </row>
    <row r="821" spans="4:4" ht="15.75" customHeight="1">
      <c r="D821" s="112"/>
    </row>
    <row r="822" spans="4:4" ht="15.75" customHeight="1">
      <c r="D822" s="112"/>
    </row>
    <row r="823" spans="4:4" ht="15.75" customHeight="1">
      <c r="D823" s="112"/>
    </row>
    <row r="824" spans="4:4" ht="15.75" customHeight="1">
      <c r="D824" s="112"/>
    </row>
    <row r="825" spans="4:4" ht="15.75" customHeight="1">
      <c r="D825" s="112"/>
    </row>
    <row r="826" spans="4:4" ht="15.75" customHeight="1">
      <c r="D826" s="112"/>
    </row>
    <row r="827" spans="4:4" ht="15.75" customHeight="1">
      <c r="D827" s="112"/>
    </row>
    <row r="828" spans="4:4" ht="15.75" customHeight="1">
      <c r="D828" s="112"/>
    </row>
    <row r="829" spans="4:4" ht="15.75" customHeight="1">
      <c r="D829" s="112"/>
    </row>
    <row r="830" spans="4:4" ht="15.75" customHeight="1">
      <c r="D830" s="112"/>
    </row>
    <row r="831" spans="4:4" ht="15.75" customHeight="1">
      <c r="D831" s="112"/>
    </row>
    <row r="832" spans="4:4" ht="15.75" customHeight="1">
      <c r="D832" s="112"/>
    </row>
    <row r="833" spans="4:4" ht="15.75" customHeight="1">
      <c r="D833" s="112"/>
    </row>
    <row r="834" spans="4:4" ht="15.75" customHeight="1">
      <c r="D834" s="112"/>
    </row>
    <row r="835" spans="4:4" ht="15.75" customHeight="1">
      <c r="D835" s="112"/>
    </row>
    <row r="836" spans="4:4" ht="15.75" customHeight="1">
      <c r="D836" s="112"/>
    </row>
    <row r="837" spans="4:4" ht="15.75" customHeight="1">
      <c r="D837" s="112"/>
    </row>
    <row r="838" spans="4:4" ht="15.75" customHeight="1">
      <c r="D838" s="112"/>
    </row>
    <row r="839" spans="4:4" ht="15.75" customHeight="1">
      <c r="D839" s="112"/>
    </row>
    <row r="840" spans="4:4" ht="15.75" customHeight="1">
      <c r="D840" s="112"/>
    </row>
    <row r="841" spans="4:4" ht="15.75" customHeight="1">
      <c r="D841" s="112"/>
    </row>
    <row r="842" spans="4:4" ht="15.75" customHeight="1">
      <c r="D842" s="112"/>
    </row>
    <row r="843" spans="4:4" ht="15.75" customHeight="1">
      <c r="D843" s="112"/>
    </row>
    <row r="844" spans="4:4" ht="15.75" customHeight="1">
      <c r="D844" s="112"/>
    </row>
    <row r="845" spans="4:4" ht="15.75" customHeight="1">
      <c r="D845" s="112"/>
    </row>
    <row r="846" spans="4:4" ht="15.75" customHeight="1">
      <c r="D846" s="112"/>
    </row>
    <row r="847" spans="4:4" ht="15.75" customHeight="1">
      <c r="D847" s="112"/>
    </row>
    <row r="848" spans="4:4" ht="15.75" customHeight="1">
      <c r="D848" s="112"/>
    </row>
    <row r="849" spans="4:4" ht="15.75" customHeight="1">
      <c r="D849" s="112"/>
    </row>
    <row r="850" spans="4:4" ht="15.75" customHeight="1">
      <c r="D850" s="112"/>
    </row>
    <row r="851" spans="4:4" ht="15.75" customHeight="1">
      <c r="D851" s="112"/>
    </row>
    <row r="852" spans="4:4" ht="15.75" customHeight="1">
      <c r="D852" s="112"/>
    </row>
    <row r="853" spans="4:4" ht="15.75" customHeight="1">
      <c r="D853" s="112"/>
    </row>
    <row r="854" spans="4:4" ht="15.75" customHeight="1">
      <c r="D854" s="112"/>
    </row>
    <row r="855" spans="4:4" ht="15.75" customHeight="1">
      <c r="D855" s="112"/>
    </row>
    <row r="856" spans="4:4" ht="15.75" customHeight="1">
      <c r="D856" s="112"/>
    </row>
    <row r="857" spans="4:4" ht="15.75" customHeight="1">
      <c r="D857" s="112"/>
    </row>
    <row r="858" spans="4:4" ht="15.75" customHeight="1">
      <c r="D858" s="112"/>
    </row>
    <row r="859" spans="4:4" ht="15.75" customHeight="1">
      <c r="D859" s="112"/>
    </row>
    <row r="860" spans="4:4" ht="15.75" customHeight="1">
      <c r="D860" s="112"/>
    </row>
    <row r="861" spans="4:4" ht="15.75" customHeight="1">
      <c r="D861" s="112"/>
    </row>
    <row r="862" spans="4:4" ht="15.75" customHeight="1">
      <c r="D862" s="112"/>
    </row>
    <row r="863" spans="4:4" ht="15.75" customHeight="1">
      <c r="D863" s="112"/>
    </row>
    <row r="864" spans="4:4" ht="15.75" customHeight="1">
      <c r="D864" s="112"/>
    </row>
    <row r="865" spans="4:4" ht="15.75" customHeight="1">
      <c r="D865" s="112"/>
    </row>
    <row r="866" spans="4:4" ht="15.75" customHeight="1">
      <c r="D866" s="112"/>
    </row>
    <row r="867" spans="4:4" ht="15.75" customHeight="1">
      <c r="D867" s="112"/>
    </row>
    <row r="868" spans="4:4" ht="15.75" customHeight="1">
      <c r="D868" s="112"/>
    </row>
    <row r="869" spans="4:4" ht="15.75" customHeight="1">
      <c r="D869" s="112"/>
    </row>
    <row r="870" spans="4:4" ht="15.75" customHeight="1">
      <c r="D870" s="112"/>
    </row>
    <row r="871" spans="4:4" ht="15.75" customHeight="1">
      <c r="D871" s="112"/>
    </row>
    <row r="872" spans="4:4" ht="15.75" customHeight="1">
      <c r="D872" s="112"/>
    </row>
    <row r="873" spans="4:4" ht="15.75" customHeight="1">
      <c r="D873" s="112"/>
    </row>
    <row r="874" spans="4:4" ht="15.75" customHeight="1">
      <c r="D874" s="112"/>
    </row>
    <row r="875" spans="4:4" ht="15.75" customHeight="1">
      <c r="D875" s="112"/>
    </row>
    <row r="876" spans="4:4" ht="15.75" customHeight="1">
      <c r="D876" s="112"/>
    </row>
    <row r="877" spans="4:4" ht="15.75" customHeight="1">
      <c r="D877" s="112"/>
    </row>
    <row r="878" spans="4:4" ht="15.75" customHeight="1">
      <c r="D878" s="112"/>
    </row>
    <row r="879" spans="4:4" ht="15.75" customHeight="1">
      <c r="D879" s="112"/>
    </row>
    <row r="880" spans="4:4" ht="15.75" customHeight="1">
      <c r="D880" s="112"/>
    </row>
    <row r="881" spans="4:4" ht="15.75" customHeight="1">
      <c r="D881" s="112"/>
    </row>
    <row r="882" spans="4:4" ht="15.75" customHeight="1">
      <c r="D882" s="112"/>
    </row>
    <row r="883" spans="4:4" ht="15.75" customHeight="1">
      <c r="D883" s="112"/>
    </row>
    <row r="884" spans="4:4" ht="15.75" customHeight="1">
      <c r="D884" s="112"/>
    </row>
    <row r="885" spans="4:4" ht="15.75" customHeight="1">
      <c r="D885" s="112"/>
    </row>
    <row r="886" spans="4:4" ht="15.75" customHeight="1">
      <c r="D886" s="112"/>
    </row>
    <row r="887" spans="4:4" ht="15.75" customHeight="1">
      <c r="D887" s="112"/>
    </row>
    <row r="888" spans="4:4" ht="15.75" customHeight="1">
      <c r="D888" s="112"/>
    </row>
    <row r="889" spans="4:4" ht="15.75" customHeight="1">
      <c r="D889" s="112"/>
    </row>
    <row r="890" spans="4:4" ht="15.75" customHeight="1">
      <c r="D890" s="112"/>
    </row>
    <row r="891" spans="4:4" ht="15.75" customHeight="1">
      <c r="D891" s="112"/>
    </row>
    <row r="892" spans="4:4" ht="15.75" customHeight="1">
      <c r="D892" s="112"/>
    </row>
    <row r="893" spans="4:4" ht="15.75" customHeight="1">
      <c r="D893" s="112"/>
    </row>
    <row r="894" spans="4:4" ht="15.75" customHeight="1">
      <c r="D894" s="112"/>
    </row>
    <row r="895" spans="4:4" ht="15.75" customHeight="1">
      <c r="D895" s="112"/>
    </row>
    <row r="896" spans="4:4" ht="15.75" customHeight="1">
      <c r="D896" s="112"/>
    </row>
    <row r="897" spans="4:4" ht="15.75" customHeight="1">
      <c r="D897" s="112"/>
    </row>
    <row r="898" spans="4:4" ht="15.75" customHeight="1">
      <c r="D898" s="112"/>
    </row>
    <row r="899" spans="4:4" ht="15.75" customHeight="1">
      <c r="D899" s="112"/>
    </row>
    <row r="900" spans="4:4" ht="15.75" customHeight="1">
      <c r="D900" s="112"/>
    </row>
    <row r="901" spans="4:4" ht="15.75" customHeight="1">
      <c r="D901" s="112"/>
    </row>
    <row r="902" spans="4:4" ht="15.75" customHeight="1">
      <c r="D902" s="112"/>
    </row>
    <row r="903" spans="4:4" ht="15.75" customHeight="1">
      <c r="D903" s="112"/>
    </row>
    <row r="904" spans="4:4" ht="15.75" customHeight="1">
      <c r="D904" s="112"/>
    </row>
    <row r="905" spans="4:4" ht="15.75" customHeight="1">
      <c r="D905" s="112"/>
    </row>
    <row r="906" spans="4:4" ht="15.75" customHeight="1">
      <c r="D906" s="112"/>
    </row>
    <row r="907" spans="4:4" ht="15.75" customHeight="1">
      <c r="D907" s="112"/>
    </row>
    <row r="908" spans="4:4" ht="15.75" customHeight="1">
      <c r="D908" s="112"/>
    </row>
    <row r="909" spans="4:4" ht="15.75" customHeight="1">
      <c r="D909" s="112"/>
    </row>
    <row r="910" spans="4:4" ht="15.75" customHeight="1">
      <c r="D910" s="112"/>
    </row>
    <row r="911" spans="4:4" ht="15.75" customHeight="1">
      <c r="D911" s="112"/>
    </row>
    <row r="912" spans="4:4" ht="15.75" customHeight="1">
      <c r="D912" s="112"/>
    </row>
    <row r="913" spans="4:4" ht="15.75" customHeight="1">
      <c r="D913" s="112"/>
    </row>
    <row r="914" spans="4:4" ht="15.75" customHeight="1">
      <c r="D914" s="112"/>
    </row>
    <row r="915" spans="4:4" ht="15.75" customHeight="1">
      <c r="D915" s="112"/>
    </row>
    <row r="916" spans="4:4" ht="15.75" customHeight="1">
      <c r="D916" s="112"/>
    </row>
    <row r="917" spans="4:4" ht="15.75" customHeight="1">
      <c r="D917" s="112"/>
    </row>
    <row r="918" spans="4:4" ht="15.75" customHeight="1">
      <c r="D918" s="112"/>
    </row>
    <row r="919" spans="4:4" ht="15.75" customHeight="1">
      <c r="D919" s="112"/>
    </row>
    <row r="920" spans="4:4" ht="15.75" customHeight="1">
      <c r="D920" s="112"/>
    </row>
    <row r="921" spans="4:4" ht="15.75" customHeight="1">
      <c r="D921" s="112"/>
    </row>
    <row r="922" spans="4:4" ht="15.75" customHeight="1">
      <c r="D922" s="112"/>
    </row>
    <row r="923" spans="4:4" ht="15.75" customHeight="1">
      <c r="D923" s="112"/>
    </row>
    <row r="924" spans="4:4" ht="15.75" customHeight="1">
      <c r="D924" s="112"/>
    </row>
    <row r="925" spans="4:4" ht="15.75" customHeight="1">
      <c r="D925" s="112"/>
    </row>
    <row r="926" spans="4:4" ht="15.75" customHeight="1">
      <c r="D926" s="112"/>
    </row>
    <row r="927" spans="4:4" ht="15.75" customHeight="1">
      <c r="D927" s="112"/>
    </row>
    <row r="928" spans="4:4" ht="15.75" customHeight="1">
      <c r="D928" s="112"/>
    </row>
    <row r="929" spans="4:4" ht="15.75" customHeight="1">
      <c r="D929" s="112"/>
    </row>
    <row r="930" spans="4:4" ht="15.75" customHeight="1">
      <c r="D930" s="112"/>
    </row>
    <row r="931" spans="4:4" ht="15.75" customHeight="1">
      <c r="D931" s="112"/>
    </row>
    <row r="932" spans="4:4" ht="15.75" customHeight="1">
      <c r="D932" s="112"/>
    </row>
    <row r="933" spans="4:4" ht="15.75" customHeight="1">
      <c r="D933" s="112"/>
    </row>
    <row r="934" spans="4:4" ht="15.75" customHeight="1">
      <c r="D934" s="112"/>
    </row>
    <row r="935" spans="4:4" ht="15.75" customHeight="1">
      <c r="D935" s="112"/>
    </row>
    <row r="936" spans="4:4" ht="15.75" customHeight="1">
      <c r="D936" s="112"/>
    </row>
    <row r="937" spans="4:4" ht="15.75" customHeight="1">
      <c r="D937" s="112"/>
    </row>
    <row r="938" spans="4:4" ht="15.75" customHeight="1">
      <c r="D938" s="112"/>
    </row>
    <row r="939" spans="4:4" ht="15.75" customHeight="1">
      <c r="D939" s="112"/>
    </row>
    <row r="940" spans="4:4" ht="15.75" customHeight="1">
      <c r="D940" s="112"/>
    </row>
    <row r="941" spans="4:4" ht="15.75" customHeight="1">
      <c r="D941" s="112"/>
    </row>
    <row r="942" spans="4:4" ht="15.75" customHeight="1">
      <c r="D942" s="112"/>
    </row>
    <row r="943" spans="4:4" ht="15.75" customHeight="1">
      <c r="D943" s="112"/>
    </row>
    <row r="944" spans="4:4" ht="15.75" customHeight="1">
      <c r="D944" s="112"/>
    </row>
    <row r="945" spans="4:4" ht="15.75" customHeight="1">
      <c r="D945" s="112"/>
    </row>
    <row r="946" spans="4:4" ht="15.75" customHeight="1">
      <c r="D946" s="112"/>
    </row>
    <row r="947" spans="4:4" ht="15.75" customHeight="1">
      <c r="D947" s="112"/>
    </row>
    <row r="948" spans="4:4" ht="15.75" customHeight="1">
      <c r="D948" s="112"/>
    </row>
    <row r="949" spans="4:4" ht="15.75" customHeight="1">
      <c r="D949" s="112"/>
    </row>
    <row r="950" spans="4:4" ht="15.75" customHeight="1">
      <c r="D950" s="112"/>
    </row>
    <row r="951" spans="4:4" ht="15.75" customHeight="1">
      <c r="D951" s="112"/>
    </row>
    <row r="952" spans="4:4" ht="15.75" customHeight="1">
      <c r="D952" s="112"/>
    </row>
    <row r="953" spans="4:4" ht="15.75" customHeight="1">
      <c r="D953" s="112"/>
    </row>
    <row r="954" spans="4:4" ht="15.75" customHeight="1">
      <c r="D954" s="112"/>
    </row>
    <row r="955" spans="4:4" ht="15.75" customHeight="1">
      <c r="D955" s="112"/>
    </row>
    <row r="956" spans="4:4" ht="15.75" customHeight="1">
      <c r="D956" s="112"/>
    </row>
    <row r="957" spans="4:4" ht="15.75" customHeight="1">
      <c r="D957" s="112"/>
    </row>
    <row r="958" spans="4:4" ht="15.75" customHeight="1">
      <c r="D958" s="112"/>
    </row>
    <row r="959" spans="4:4" ht="15.75" customHeight="1">
      <c r="D959" s="112"/>
    </row>
    <row r="960" spans="4:4" ht="15.75" customHeight="1">
      <c r="D960" s="112"/>
    </row>
    <row r="961" spans="4:4" ht="15.75" customHeight="1">
      <c r="D961" s="112"/>
    </row>
    <row r="962" spans="4:4" ht="15.75" customHeight="1">
      <c r="D962" s="112"/>
    </row>
    <row r="963" spans="4:4" ht="15.75" customHeight="1">
      <c r="D963" s="112"/>
    </row>
    <row r="964" spans="4:4" ht="15.75" customHeight="1">
      <c r="D964" s="112"/>
    </row>
    <row r="965" spans="4:4" ht="15.75" customHeight="1">
      <c r="D965" s="112"/>
    </row>
    <row r="966" spans="4:4" ht="15.75" customHeight="1">
      <c r="D966" s="112"/>
    </row>
    <row r="967" spans="4:4" ht="15.75" customHeight="1">
      <c r="D967" s="112"/>
    </row>
    <row r="968" spans="4:4" ht="15.75" customHeight="1">
      <c r="D968" s="112"/>
    </row>
    <row r="969" spans="4:4" ht="15.75" customHeight="1">
      <c r="D969" s="112"/>
    </row>
    <row r="970" spans="4:4" ht="15.75" customHeight="1">
      <c r="D970" s="112"/>
    </row>
    <row r="971" spans="4:4" ht="15.75" customHeight="1">
      <c r="D971" s="112"/>
    </row>
    <row r="972" spans="4:4" ht="15.75" customHeight="1">
      <c r="D972" s="112"/>
    </row>
    <row r="973" spans="4:4" ht="15.75" customHeight="1">
      <c r="D973" s="112"/>
    </row>
    <row r="974" spans="4:4" ht="15.75" customHeight="1">
      <c r="D974" s="112"/>
    </row>
    <row r="975" spans="4:4" ht="15.75" customHeight="1">
      <c r="D975" s="112"/>
    </row>
    <row r="976" spans="4:4" ht="15.75" customHeight="1">
      <c r="D976" s="112"/>
    </row>
    <row r="977" spans="4:4" ht="15.75" customHeight="1">
      <c r="D977" s="112"/>
    </row>
    <row r="978" spans="4:4" ht="15.75" customHeight="1">
      <c r="D978" s="112"/>
    </row>
    <row r="979" spans="4:4" ht="15.75" customHeight="1">
      <c r="D979" s="112"/>
    </row>
    <row r="980" spans="4:4" ht="15.75" customHeight="1">
      <c r="D980" s="112"/>
    </row>
    <row r="981" spans="4:4" ht="15.75" customHeight="1">
      <c r="D981" s="112"/>
    </row>
    <row r="982" spans="4:4" ht="15.75" customHeight="1">
      <c r="D982" s="112"/>
    </row>
    <row r="983" spans="4:4" ht="15.75" customHeight="1">
      <c r="D983" s="112"/>
    </row>
    <row r="984" spans="4:4" ht="15.75" customHeight="1">
      <c r="D984" s="112"/>
    </row>
    <row r="985" spans="4:4" ht="15.75" customHeight="1">
      <c r="D985" s="112"/>
    </row>
    <row r="986" spans="4:4" ht="15.75" customHeight="1">
      <c r="D986" s="112"/>
    </row>
    <row r="987" spans="4:4" ht="15.75" customHeight="1">
      <c r="D987" s="112"/>
    </row>
    <row r="988" spans="4:4" ht="15.75" customHeight="1">
      <c r="D988" s="112"/>
    </row>
    <row r="989" spans="4:4" ht="15.75" customHeight="1">
      <c r="D989" s="112"/>
    </row>
    <row r="990" spans="4:4" ht="15.75" customHeight="1">
      <c r="D990" s="112"/>
    </row>
    <row r="991" spans="4:4" ht="15.75" customHeight="1">
      <c r="D991" s="112"/>
    </row>
    <row r="992" spans="4:4" ht="15.75" customHeight="1">
      <c r="D992" s="112"/>
    </row>
    <row r="993" spans="4:4" ht="15.75" customHeight="1">
      <c r="D993" s="112"/>
    </row>
    <row r="994" spans="4:4" ht="15.75" customHeight="1">
      <c r="D994" s="112"/>
    </row>
    <row r="995" spans="4:4" ht="15.75" customHeight="1">
      <c r="D995" s="112"/>
    </row>
    <row r="996" spans="4:4" ht="15.75" customHeight="1">
      <c r="D996" s="112"/>
    </row>
    <row r="997" spans="4:4" ht="15.75" customHeight="1">
      <c r="D997" s="112"/>
    </row>
    <row r="998" spans="4:4" ht="15.75" customHeight="1">
      <c r="D998" s="112"/>
    </row>
    <row r="999" spans="4:4" ht="15.75" customHeight="1">
      <c r="D999" s="112"/>
    </row>
    <row r="1000" spans="4:4" ht="15.75" customHeight="1">
      <c r="D1000" s="112"/>
    </row>
  </sheetData>
  <mergeCells count="92">
    <mergeCell ref="B271:B272"/>
    <mergeCell ref="B275:B276"/>
    <mergeCell ref="B155:B156"/>
    <mergeCell ref="B231:B232"/>
    <mergeCell ref="B235:B236"/>
    <mergeCell ref="B239:B240"/>
    <mergeCell ref="B219:B220"/>
    <mergeCell ref="B215:B216"/>
    <mergeCell ref="B243:B244"/>
    <mergeCell ref="B247:B248"/>
    <mergeCell ref="B251:B252"/>
    <mergeCell ref="B255:B256"/>
    <mergeCell ref="B223:B224"/>
    <mergeCell ref="B227:B228"/>
    <mergeCell ref="B179:B180"/>
    <mergeCell ref="B183:B184"/>
    <mergeCell ref="B167:B168"/>
    <mergeCell ref="B163:B164"/>
    <mergeCell ref="B263:B264"/>
    <mergeCell ref="B259:B260"/>
    <mergeCell ref="B267:B268"/>
    <mergeCell ref="B187:B188"/>
    <mergeCell ref="B191:B192"/>
    <mergeCell ref="B363:B364"/>
    <mergeCell ref="B367:B368"/>
    <mergeCell ref="B287:B288"/>
    <mergeCell ref="B291:B292"/>
    <mergeCell ref="B295:B296"/>
    <mergeCell ref="B299:B300"/>
    <mergeCell ref="B303:B304"/>
    <mergeCell ref="B307:B308"/>
    <mergeCell ref="B315:B316"/>
    <mergeCell ref="B311:B312"/>
    <mergeCell ref="B115:B116"/>
    <mergeCell ref="B119:B120"/>
    <mergeCell ref="B7:B8"/>
    <mergeCell ref="B11:B12"/>
    <mergeCell ref="B343:B344"/>
    <mergeCell ref="B151:B152"/>
    <mergeCell ref="B171:B172"/>
    <mergeCell ref="B147:B148"/>
    <mergeCell ref="B143:B144"/>
    <mergeCell ref="B195:B196"/>
    <mergeCell ref="B199:B200"/>
    <mergeCell ref="B203:B204"/>
    <mergeCell ref="B207:B208"/>
    <mergeCell ref="B211:B212"/>
    <mergeCell ref="B159:B160"/>
    <mergeCell ref="B175:B176"/>
    <mergeCell ref="B127:B128"/>
    <mergeCell ref="B123:B124"/>
    <mergeCell ref="B131:B132"/>
    <mergeCell ref="B135:B136"/>
    <mergeCell ref="B139:B140"/>
    <mergeCell ref="B91:B92"/>
    <mergeCell ref="B99:B100"/>
    <mergeCell ref="B103:B104"/>
    <mergeCell ref="B107:B108"/>
    <mergeCell ref="B111:B112"/>
    <mergeCell ref="B95:B96"/>
    <mergeCell ref="B3:B4"/>
    <mergeCell ref="B51:B52"/>
    <mergeCell ref="B79:B80"/>
    <mergeCell ref="B83:B84"/>
    <mergeCell ref="B87:B88"/>
    <mergeCell ref="B75:B76"/>
    <mergeCell ref="B35:B36"/>
    <mergeCell ref="B39:B40"/>
    <mergeCell ref="B43:B44"/>
    <mergeCell ref="B47:B48"/>
    <mergeCell ref="B71:B72"/>
    <mergeCell ref="B55:B56"/>
    <mergeCell ref="B59:B60"/>
    <mergeCell ref="B63:B64"/>
    <mergeCell ref="B67:B68"/>
    <mergeCell ref="B15:B16"/>
    <mergeCell ref="B19:B20"/>
    <mergeCell ref="B23:B24"/>
    <mergeCell ref="B31:B32"/>
    <mergeCell ref="B27:B28"/>
    <mergeCell ref="B359:B360"/>
    <mergeCell ref="B335:B336"/>
    <mergeCell ref="B339:B340"/>
    <mergeCell ref="B351:B352"/>
    <mergeCell ref="B355:B356"/>
    <mergeCell ref="B347:B348"/>
    <mergeCell ref="B331:B332"/>
    <mergeCell ref="B319:B320"/>
    <mergeCell ref="B323:B324"/>
    <mergeCell ref="B327:B328"/>
    <mergeCell ref="B279:B280"/>
    <mergeCell ref="B283:B284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1000"/>
  <sheetViews>
    <sheetView workbookViewId="0">
      <selection activeCell="K14" sqref="K14"/>
    </sheetView>
  </sheetViews>
  <sheetFormatPr baseColWidth="10" defaultColWidth="11.1640625" defaultRowHeight="15" customHeight="1"/>
  <cols>
    <col min="1" max="1" width="3.5" customWidth="1"/>
    <col min="2" max="2" width="10.5" customWidth="1"/>
    <col min="3" max="3" width="39.33203125" customWidth="1"/>
    <col min="4" max="4" width="2.6640625" customWidth="1"/>
    <col min="5" max="5" width="10.5" customWidth="1"/>
    <col min="6" max="6" width="2.83203125" customWidth="1"/>
    <col min="7" max="7" width="11.33203125" customWidth="1"/>
    <col min="8" max="8" width="10.5" customWidth="1"/>
    <col min="9" max="9" width="17.5" customWidth="1"/>
    <col min="10" max="26" width="10.5" customWidth="1"/>
  </cols>
  <sheetData>
    <row r="1" spans="1:26" ht="52" customHeight="1" thickBot="1">
      <c r="C1" s="218" t="s">
        <v>476</v>
      </c>
      <c r="G1" s="365" t="s">
        <v>191</v>
      </c>
      <c r="H1" s="366" t="s">
        <v>358</v>
      </c>
      <c r="I1" s="367">
        <f>SUM(G3:G15)</f>
        <v>800</v>
      </c>
    </row>
    <row r="2" spans="1:26" ht="15.75" customHeight="1"/>
    <row r="3" spans="1:26" ht="19.5" customHeight="1">
      <c r="A3" s="43"/>
      <c r="B3" s="172">
        <v>1</v>
      </c>
      <c r="C3" s="43" t="str">
        <f>'All-Events'!C168</f>
        <v>Anthony Mowl</v>
      </c>
      <c r="D3" s="43"/>
      <c r="E3" s="43">
        <f>'All-Events'!G168</f>
        <v>2226</v>
      </c>
      <c r="F3" s="43"/>
      <c r="G3" s="288">
        <v>280</v>
      </c>
      <c r="H3" s="43"/>
      <c r="I3" s="77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9.5" customHeight="1">
      <c r="A4" s="43"/>
      <c r="B4" s="172">
        <v>2</v>
      </c>
      <c r="C4" s="43" t="str">
        <f>'All-Events'!C156</f>
        <v>Gregory Burk</v>
      </c>
      <c r="D4" s="43"/>
      <c r="E4" s="43">
        <f>'All-Events'!G156</f>
        <v>2150</v>
      </c>
      <c r="F4" s="43"/>
      <c r="G4" s="288">
        <v>140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9.5" customHeight="1">
      <c r="A5" s="43"/>
      <c r="B5" s="172">
        <v>3</v>
      </c>
      <c r="C5" s="43" t="str">
        <f>'All-Events'!C36</f>
        <v>Douglas Haley</v>
      </c>
      <c r="D5" s="43"/>
      <c r="E5" s="43">
        <f>'All-Events'!G36</f>
        <v>2137</v>
      </c>
      <c r="F5" s="43"/>
      <c r="G5" s="288">
        <v>75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9.5" customHeight="1">
      <c r="A6" s="43"/>
      <c r="B6" s="172">
        <v>4</v>
      </c>
      <c r="C6" s="43" t="str">
        <f>'All-Events'!C200</f>
        <v>Cody Burks</v>
      </c>
      <c r="D6" s="43"/>
      <c r="E6" s="43">
        <f>'All-Events'!G200</f>
        <v>2109</v>
      </c>
      <c r="F6" s="43"/>
      <c r="G6" s="288">
        <v>65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9.5" customHeight="1">
      <c r="A7" s="43"/>
      <c r="B7" s="172">
        <v>5</v>
      </c>
      <c r="C7" s="43" t="str">
        <f>'All-Events'!C236</f>
        <v>Michael Hummel</v>
      </c>
      <c r="D7" s="43"/>
      <c r="E7" s="43">
        <f>'All-Events'!G236</f>
        <v>2076</v>
      </c>
      <c r="F7" s="43"/>
      <c r="G7" s="288">
        <v>55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9.5" customHeight="1">
      <c r="A8" s="43"/>
      <c r="B8" s="172">
        <v>6</v>
      </c>
      <c r="C8" s="43" t="str">
        <f>'All-Events'!C332</f>
        <v>Margie Graham</v>
      </c>
      <c r="D8" s="43"/>
      <c r="E8" s="43">
        <f>'All-Events'!G332</f>
        <v>2067</v>
      </c>
      <c r="F8" s="43"/>
      <c r="G8" s="288">
        <v>45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9.5" customHeight="1">
      <c r="A9" s="43"/>
      <c r="B9" s="172">
        <v>7</v>
      </c>
      <c r="C9" s="43" t="str">
        <f>'All-Events'!C208</f>
        <v>Joseph Brown</v>
      </c>
      <c r="D9" s="43"/>
      <c r="E9" s="43">
        <f>'All-Events'!G208</f>
        <v>2038</v>
      </c>
      <c r="F9" s="43"/>
      <c r="G9" s="288">
        <v>30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9.5" customHeight="1">
      <c r="A10" s="43"/>
      <c r="B10" s="172">
        <v>8</v>
      </c>
      <c r="C10" s="43" t="str">
        <f>'All-Events'!C292</f>
        <v>Janet Bowman</v>
      </c>
      <c r="D10" s="43"/>
      <c r="E10" s="43">
        <f>'All-Events'!G292</f>
        <v>2032</v>
      </c>
      <c r="F10" s="43"/>
      <c r="G10" s="288">
        <v>25</v>
      </c>
      <c r="H10" s="286" t="s">
        <v>442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9.5" customHeight="1">
      <c r="A11" s="43"/>
      <c r="B11" s="172">
        <v>9</v>
      </c>
      <c r="C11" s="43" t="str">
        <f>'All-Events'!C340</f>
        <v>Elexis Banks</v>
      </c>
      <c r="D11" s="43"/>
      <c r="E11" s="43">
        <f>'All-Events'!G340</f>
        <v>2032</v>
      </c>
      <c r="F11" s="43"/>
      <c r="G11" s="288">
        <v>25</v>
      </c>
      <c r="H11" s="286" t="s">
        <v>442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9.5" customHeight="1">
      <c r="A12" s="43"/>
      <c r="B12" s="172">
        <v>10</v>
      </c>
      <c r="C12" s="43" t="str">
        <f>'All-Events'!C12</f>
        <v>Stephanie Hurwitz</v>
      </c>
      <c r="D12" s="43"/>
      <c r="E12" s="43">
        <f>'All-Events'!G12</f>
        <v>2031</v>
      </c>
      <c r="F12" s="43"/>
      <c r="G12" s="288">
        <v>20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9.5" customHeight="1">
      <c r="A13" s="43"/>
      <c r="B13" s="172">
        <v>11</v>
      </c>
      <c r="C13" s="43" t="str">
        <f>'All-Events'!C184</f>
        <v>Charles McBee</v>
      </c>
      <c r="D13" s="43"/>
      <c r="E13" s="43">
        <f>'All-Events'!G184</f>
        <v>2020</v>
      </c>
      <c r="F13" s="43"/>
      <c r="G13" s="288">
        <v>15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9.5" customHeight="1">
      <c r="A14" s="43"/>
      <c r="B14" s="172">
        <v>12</v>
      </c>
      <c r="C14" s="43" t="str">
        <f>'All-Events'!C60</f>
        <v>Pilar Hernandez</v>
      </c>
      <c r="D14" s="43"/>
      <c r="E14" s="43">
        <f>'All-Events'!G60</f>
        <v>2016</v>
      </c>
      <c r="F14" s="43"/>
      <c r="G14" s="288">
        <v>12.5</v>
      </c>
      <c r="H14" s="286" t="s">
        <v>442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9.5" customHeight="1" thickBot="1">
      <c r="A15" s="43"/>
      <c r="B15" s="223">
        <v>13</v>
      </c>
      <c r="C15" s="222" t="str">
        <f>'All-Events'!C344</f>
        <v>James Tate</v>
      </c>
      <c r="D15" s="222"/>
      <c r="E15" s="222">
        <f>'All-Events'!G344</f>
        <v>2016</v>
      </c>
      <c r="F15" s="222"/>
      <c r="G15" s="289">
        <v>12.5</v>
      </c>
      <c r="H15" s="287" t="s">
        <v>442</v>
      </c>
      <c r="I15" s="22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9.5" customHeight="1" thickTop="1">
      <c r="A16" s="43"/>
      <c r="B16" s="172">
        <v>14</v>
      </c>
      <c r="C16" s="43" t="str">
        <f>'All-Events'!C192</f>
        <v>Jerilyn Keller</v>
      </c>
      <c r="D16" s="43"/>
      <c r="E16" s="43">
        <f>'All-Events'!G192</f>
        <v>2014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9.5" customHeight="1">
      <c r="A17" s="43"/>
      <c r="B17" s="172">
        <v>15</v>
      </c>
      <c r="C17" s="43" t="str">
        <f>'All-Events'!C364</f>
        <v>Buddy Biffel</v>
      </c>
      <c r="D17" s="43"/>
      <c r="E17" s="43">
        <f>'All-Events'!G364</f>
        <v>2012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9.5" customHeight="1">
      <c r="A18" s="43"/>
      <c r="B18" s="172">
        <v>16</v>
      </c>
      <c r="C18" s="43" t="str">
        <f>'All-Events'!C164</f>
        <v>Philip Mills</v>
      </c>
      <c r="D18" s="43"/>
      <c r="E18" s="43">
        <f>'All-Events'!G164</f>
        <v>2007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9.5" customHeight="1">
      <c r="A19" s="43"/>
      <c r="B19" s="172">
        <v>17</v>
      </c>
      <c r="C19" s="43" t="str">
        <f>'All-Events'!C180</f>
        <v>Linda Smith</v>
      </c>
      <c r="D19" s="43"/>
      <c r="E19" s="43">
        <f>'All-Events'!G180</f>
        <v>2004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9.5" customHeight="1">
      <c r="A20" s="43"/>
      <c r="B20" s="172">
        <v>18</v>
      </c>
      <c r="C20" s="43" t="str">
        <f>'All-Events'!C264</f>
        <v>Luci Ryan</v>
      </c>
      <c r="D20" s="43"/>
      <c r="E20" s="43">
        <f>'All-Events'!G264</f>
        <v>1997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9.5" customHeight="1">
      <c r="A21" s="43"/>
      <c r="B21" s="172">
        <v>19</v>
      </c>
      <c r="C21" s="43" t="str">
        <f>'All-Events'!C8</f>
        <v>Theron Parker</v>
      </c>
      <c r="D21" s="43"/>
      <c r="E21" s="43">
        <f>'All-Events'!G8</f>
        <v>1995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9.5" customHeight="1">
      <c r="A22" s="43"/>
      <c r="B22" s="172">
        <v>20</v>
      </c>
      <c r="C22" s="43" t="str">
        <f>'All-Events'!C352</f>
        <v>Rex Pike, Jr.</v>
      </c>
      <c r="D22" s="43"/>
      <c r="E22" s="43">
        <f>'All-Events'!G352</f>
        <v>1994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9.5" customHeight="1">
      <c r="A23" s="43"/>
      <c r="B23" s="172">
        <v>21</v>
      </c>
      <c r="C23" s="43" t="str">
        <f>'All-Events'!C252</f>
        <v>Dominique Parisi</v>
      </c>
      <c r="D23" s="43"/>
      <c r="E23" s="43">
        <f>'All-Events'!G252</f>
        <v>1992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9.5" customHeight="1">
      <c r="A24" s="43"/>
      <c r="B24" s="172">
        <v>22</v>
      </c>
      <c r="C24" s="43" t="str">
        <f>'All-Events'!C204</f>
        <v>Mindy Treviso</v>
      </c>
      <c r="D24" s="43"/>
      <c r="E24" s="43">
        <f>'All-Events'!G204</f>
        <v>1991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9.5" customHeight="1">
      <c r="A25" s="43"/>
      <c r="B25" s="172">
        <v>23</v>
      </c>
      <c r="C25" s="43" t="str">
        <f>'All-Events'!C16</f>
        <v>Joshua Dalton</v>
      </c>
      <c r="D25" s="43"/>
      <c r="E25" s="43">
        <f>'All-Events'!G16</f>
        <v>1990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9.5" customHeight="1">
      <c r="A26" s="43"/>
      <c r="B26" s="172">
        <v>24</v>
      </c>
      <c r="C26" s="43" t="str">
        <f>'All-Events'!C296</f>
        <v>Rex Ryan</v>
      </c>
      <c r="D26" s="43"/>
      <c r="E26" s="43">
        <f>'All-Events'!G296</f>
        <v>1988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9.5" customHeight="1">
      <c r="A27" s="43"/>
      <c r="B27" s="172">
        <v>25</v>
      </c>
      <c r="C27" s="43" t="str">
        <f>'All-Events'!C140</f>
        <v>Michael Triplett</v>
      </c>
      <c r="D27" s="43"/>
      <c r="E27" s="43">
        <f>'All-Events'!G140</f>
        <v>1962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9.5" customHeight="1">
      <c r="A28" s="43"/>
      <c r="B28" s="172">
        <v>26</v>
      </c>
      <c r="C28" s="43" t="str">
        <f>'All-Events'!C216</f>
        <v>Soila Reyna</v>
      </c>
      <c r="D28" s="43"/>
      <c r="E28" s="43">
        <f>'All-Events'!G216</f>
        <v>1959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9.5" customHeight="1">
      <c r="A29" s="43"/>
      <c r="B29" s="172">
        <v>27</v>
      </c>
      <c r="C29" s="43" t="str">
        <f>'All-Events'!C304</f>
        <v>Jimmy Perez</v>
      </c>
      <c r="D29" s="43"/>
      <c r="E29" s="43">
        <f>'All-Events'!G304</f>
        <v>1954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9.5" customHeight="1">
      <c r="A30" s="43"/>
      <c r="B30" s="172">
        <v>28</v>
      </c>
      <c r="C30" s="43" t="str">
        <f>'All-Events'!C228</f>
        <v>Ted Thomas</v>
      </c>
      <c r="D30" s="43"/>
      <c r="E30" s="43">
        <f>'All-Events'!G228</f>
        <v>1953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9.5" customHeight="1">
      <c r="A31" s="43"/>
      <c r="B31" s="172">
        <v>29</v>
      </c>
      <c r="C31" s="43" t="str">
        <f>'All-Events'!C224</f>
        <v>Dustin Sargent</v>
      </c>
      <c r="D31" s="43"/>
      <c r="E31" s="43">
        <f>'All-Events'!G224</f>
        <v>1946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9.5" customHeight="1">
      <c r="A32" s="43"/>
      <c r="B32" s="172">
        <v>30</v>
      </c>
      <c r="C32" s="43" t="str">
        <f>'All-Events'!C28</f>
        <v>Alex Bonura</v>
      </c>
      <c r="D32" s="43"/>
      <c r="E32" s="43">
        <f>'All-Events'!G28</f>
        <v>1944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9.5" customHeight="1">
      <c r="A33" s="43"/>
      <c r="B33" s="172">
        <v>31</v>
      </c>
      <c r="C33" s="43" t="str">
        <f>'All-Events'!C232</f>
        <v>Karyl Hummel</v>
      </c>
      <c r="D33" s="43"/>
      <c r="E33" s="43">
        <f>'All-Events'!G232</f>
        <v>1939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9.5" customHeight="1">
      <c r="A34" s="43"/>
      <c r="B34" s="172">
        <v>32</v>
      </c>
      <c r="C34" s="43" t="str">
        <f>'All-Events'!C120</f>
        <v>Frank Roop, Jr.</v>
      </c>
      <c r="D34" s="43"/>
      <c r="E34" s="43">
        <f>'All-Events'!G120</f>
        <v>1938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9.5" customHeight="1">
      <c r="A35" s="43"/>
      <c r="B35" s="172">
        <v>33</v>
      </c>
      <c r="C35" s="43" t="str">
        <f>'All-Events'!C56</f>
        <v>Robert Smith</v>
      </c>
      <c r="D35" s="43"/>
      <c r="E35" s="43">
        <f>'All-Events'!G56</f>
        <v>1937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9.5" customHeight="1">
      <c r="A36" s="43"/>
      <c r="B36" s="172">
        <v>34</v>
      </c>
      <c r="C36" s="43" t="str">
        <f>'All-Events'!C116</f>
        <v>Katie Collins</v>
      </c>
      <c r="D36" s="43"/>
      <c r="E36" s="43">
        <f>'All-Events'!G116</f>
        <v>1927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9.5" customHeight="1">
      <c r="A37" s="43"/>
      <c r="B37" s="172">
        <v>35</v>
      </c>
      <c r="C37" s="43" t="str">
        <f>'All-Events'!C40</f>
        <v>Stacey Pate</v>
      </c>
      <c r="D37" s="43"/>
      <c r="E37" s="43">
        <f>'All-Events'!G40</f>
        <v>1912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9.5" customHeight="1">
      <c r="A38" s="43"/>
      <c r="B38" s="172">
        <v>36</v>
      </c>
      <c r="C38" s="43" t="str">
        <f>'All-Events'!C160</f>
        <v>Larry Dalton</v>
      </c>
      <c r="D38" s="43"/>
      <c r="E38" s="43">
        <f>'All-Events'!G160</f>
        <v>1896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9.5" customHeight="1">
      <c r="A39" s="43"/>
      <c r="B39" s="172">
        <v>37</v>
      </c>
      <c r="C39" s="43" t="str">
        <f>'All-Events'!C32</f>
        <v>Walter Holder</v>
      </c>
      <c r="D39" s="43"/>
      <c r="E39" s="43">
        <f>'All-Events'!G32</f>
        <v>1891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9.5" customHeight="1">
      <c r="A40" s="43"/>
      <c r="B40" s="172">
        <v>38</v>
      </c>
      <c r="C40" s="43" t="str">
        <f>'All-Events'!C84</f>
        <v>Walter Haskett</v>
      </c>
      <c r="D40" s="43"/>
      <c r="E40" s="43">
        <f>'All-Events'!G84</f>
        <v>1886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9.5" customHeight="1">
      <c r="A41" s="43"/>
      <c r="B41" s="172">
        <v>39</v>
      </c>
      <c r="C41" s="43" t="str">
        <f>'All-Events'!C360</f>
        <v>LuAnn Burkhalter-Mills</v>
      </c>
      <c r="D41" s="43"/>
      <c r="E41" s="43">
        <f>'All-Events'!G360</f>
        <v>1886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9.5" customHeight="1">
      <c r="A42" s="43"/>
      <c r="B42" s="172">
        <v>40</v>
      </c>
      <c r="C42" s="43" t="str">
        <f>'All-Events'!C196</f>
        <v>Alma Gomez</v>
      </c>
      <c r="D42" s="43"/>
      <c r="E42" s="43">
        <f>'All-Events'!G196</f>
        <v>1880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9.5" customHeight="1">
      <c r="A43" s="43"/>
      <c r="B43" s="172">
        <v>41</v>
      </c>
      <c r="C43" s="43" t="str">
        <f>'All-Events'!C136</f>
        <v>Bobbye Phillips</v>
      </c>
      <c r="D43" s="43"/>
      <c r="E43" s="43">
        <f>'All-Events'!G136</f>
        <v>1871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9.5" customHeight="1">
      <c r="A44" s="43"/>
      <c r="B44" s="172">
        <v>42</v>
      </c>
      <c r="C44" s="43" t="str">
        <f>'All-Events'!C260</f>
        <v>John Wade</v>
      </c>
      <c r="D44" s="43"/>
      <c r="E44" s="43">
        <f>'All-Events'!G260</f>
        <v>1871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9.5" customHeight="1">
      <c r="A45" s="43"/>
      <c r="B45" s="172">
        <v>43</v>
      </c>
      <c r="C45" s="43" t="str">
        <f>'All-Events'!C300</f>
        <v>Michael Hellman</v>
      </c>
      <c r="D45" s="43"/>
      <c r="E45" s="43">
        <f>'All-Events'!G300</f>
        <v>1866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9.5" customHeight="1">
      <c r="A46" s="43"/>
      <c r="B46" s="172">
        <v>44</v>
      </c>
      <c r="C46" s="43" t="str">
        <f>'All-Events'!C356</f>
        <v>Wade Engelsman</v>
      </c>
      <c r="D46" s="43"/>
      <c r="E46" s="43">
        <f>'All-Events'!G356</f>
        <v>1864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9.5" customHeight="1">
      <c r="A47" s="43"/>
      <c r="B47" s="172">
        <v>45</v>
      </c>
      <c r="C47" s="43" t="str">
        <f>'All-Events'!C276</f>
        <v>William Bogle</v>
      </c>
      <c r="D47" s="43"/>
      <c r="E47" s="43">
        <f>'All-Events'!G276</f>
        <v>1862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9.5" customHeight="1">
      <c r="A48" s="43"/>
      <c r="B48" s="172">
        <v>46</v>
      </c>
      <c r="C48" s="43" t="str">
        <f>'All-Events'!C220</f>
        <v>Kelvin Crable</v>
      </c>
      <c r="D48" s="43"/>
      <c r="E48" s="43">
        <f>'All-Events'!G220</f>
        <v>1859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9.5" customHeight="1">
      <c r="A49" s="43"/>
      <c r="B49" s="172">
        <v>47</v>
      </c>
      <c r="C49" s="43" t="str">
        <f>'All-Events'!C284</f>
        <v>Melinda Alonzo</v>
      </c>
      <c r="D49" s="43"/>
      <c r="E49" s="43">
        <f>'All-Events'!G284</f>
        <v>1856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9.5" customHeight="1">
      <c r="A50" s="43"/>
      <c r="B50" s="172">
        <v>48</v>
      </c>
      <c r="C50" s="43" t="str">
        <f>'All-Events'!C280</f>
        <v>Lori Whitfield</v>
      </c>
      <c r="D50" s="43"/>
      <c r="E50" s="43">
        <f>'All-Events'!G280</f>
        <v>1845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9.5" customHeight="1">
      <c r="A51" s="43"/>
      <c r="B51" s="172">
        <v>49</v>
      </c>
      <c r="C51" s="43" t="str">
        <f>'All-Events'!C80</f>
        <v>Ken Arnold</v>
      </c>
      <c r="D51" s="43"/>
      <c r="E51" s="43">
        <f>'All-Events'!G80</f>
        <v>1842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9.5" customHeight="1">
      <c r="A52" s="43"/>
      <c r="B52" s="172">
        <v>50</v>
      </c>
      <c r="C52" s="43" t="str">
        <f>'All-Events'!C176</f>
        <v>Andrew Donatich</v>
      </c>
      <c r="D52" s="43"/>
      <c r="E52" s="43">
        <f>'All-Events'!G176</f>
        <v>1842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9.5" customHeight="1">
      <c r="A53" s="43"/>
      <c r="B53" s="172">
        <v>51</v>
      </c>
      <c r="C53" s="43" t="str">
        <f>'All-Events'!C48</f>
        <v>Elton Roberson</v>
      </c>
      <c r="D53" s="43"/>
      <c r="E53" s="43">
        <f>'All-Events'!G48</f>
        <v>1839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9.5" customHeight="1">
      <c r="A54" s="43"/>
      <c r="B54" s="172">
        <v>52</v>
      </c>
      <c r="C54" s="43" t="str">
        <f>'All-Events'!C76</f>
        <v>Terrie Bogle</v>
      </c>
      <c r="D54" s="43"/>
      <c r="E54" s="43">
        <f>'All-Events'!G76</f>
        <v>1837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9.5" customHeight="1">
      <c r="A55" s="43"/>
      <c r="B55" s="172">
        <v>53</v>
      </c>
      <c r="C55" s="43" t="str">
        <f>'All-Events'!C172</f>
        <v>Jerilyn Mayhak</v>
      </c>
      <c r="D55" s="43"/>
      <c r="E55" s="43">
        <f>'All-Events'!G172</f>
        <v>1837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9.5" customHeight="1">
      <c r="A56" s="43"/>
      <c r="B56" s="172">
        <v>54</v>
      </c>
      <c r="C56" s="43" t="str">
        <f>'All-Events'!C144</f>
        <v>Binh Nguyen</v>
      </c>
      <c r="D56" s="43"/>
      <c r="E56" s="43">
        <f>'All-Events'!G144</f>
        <v>1833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9.5" customHeight="1">
      <c r="A57" s="43"/>
      <c r="B57" s="172">
        <v>55</v>
      </c>
      <c r="C57" s="43" t="str">
        <f>'All-Events'!C52</f>
        <v>Fay Garvin</v>
      </c>
      <c r="D57" s="43"/>
      <c r="E57" s="43">
        <f>'All-Events'!G52</f>
        <v>1824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9.5" customHeight="1">
      <c r="A58" s="43"/>
      <c r="B58" s="172">
        <v>56</v>
      </c>
      <c r="C58" s="43" t="str">
        <f>'All-Events'!C20</f>
        <v>Ann Marie Wagnor-White</v>
      </c>
      <c r="D58" s="43"/>
      <c r="E58" s="43">
        <f>'All-Events'!G20</f>
        <v>1818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9.5" customHeight="1">
      <c r="A59" s="43"/>
      <c r="B59" s="172">
        <v>57</v>
      </c>
      <c r="C59" s="43" t="str">
        <f>'All-Events'!C124</f>
        <v>Wendy Mayhak</v>
      </c>
      <c r="D59" s="43"/>
      <c r="E59" s="43">
        <f>'All-Events'!G124</f>
        <v>1816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9.5" customHeight="1">
      <c r="A60" s="43"/>
      <c r="B60" s="172">
        <v>58</v>
      </c>
      <c r="C60" s="43" t="str">
        <f>'All-Events'!C72</f>
        <v>Sandra Manley</v>
      </c>
      <c r="D60" s="43"/>
      <c r="E60" s="43">
        <f>'All-Events'!G72</f>
        <v>1810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9.5" customHeight="1">
      <c r="A61" s="43"/>
      <c r="B61" s="172">
        <v>59</v>
      </c>
      <c r="C61" s="43" t="str">
        <f>'All-Events'!C96</f>
        <v>Thomas Daugherty</v>
      </c>
      <c r="D61" s="43"/>
      <c r="E61" s="43">
        <f>'All-Events'!G96</f>
        <v>1809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9.5" customHeight="1">
      <c r="A62" s="43"/>
      <c r="B62" s="172">
        <v>60</v>
      </c>
      <c r="C62" s="43" t="str">
        <f>'All-Events'!C212</f>
        <v>Darryl Conner</v>
      </c>
      <c r="D62" s="43"/>
      <c r="E62" s="43">
        <f>'All-Events'!G212</f>
        <v>1808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9.5" customHeight="1">
      <c r="A63" s="43"/>
      <c r="B63" s="172">
        <v>61</v>
      </c>
      <c r="C63" s="43" t="str">
        <f>'All-Events'!C244</f>
        <v>Mary Ryba</v>
      </c>
      <c r="D63" s="43"/>
      <c r="E63" s="43">
        <f>'All-Events'!G244</f>
        <v>1804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9.5" customHeight="1">
      <c r="A64" s="43"/>
      <c r="B64" s="172">
        <v>62</v>
      </c>
      <c r="C64" s="43" t="str">
        <f>'All-Events'!C148</f>
        <v>Tina Wimberley</v>
      </c>
      <c r="D64" s="43"/>
      <c r="E64" s="43">
        <f>'All-Events'!G148</f>
        <v>1801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9.5" customHeight="1">
      <c r="A65" s="43"/>
      <c r="B65" s="172">
        <v>63</v>
      </c>
      <c r="C65" s="43" t="str">
        <f>'All-Events'!C152</f>
        <v>Jennifer Fannon</v>
      </c>
      <c r="D65" s="43"/>
      <c r="E65" s="43">
        <f>'All-Events'!G152</f>
        <v>1798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9.5" customHeight="1">
      <c r="A66" s="43"/>
      <c r="B66" s="172">
        <v>64</v>
      </c>
      <c r="C66" s="43" t="str">
        <f>'All-Events'!C368</f>
        <v>Steven Nutt</v>
      </c>
      <c r="D66" s="43"/>
      <c r="E66" s="43">
        <f>'All-Events'!G368</f>
        <v>1786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9.5" customHeight="1">
      <c r="A67" s="43"/>
      <c r="B67" s="172">
        <v>65</v>
      </c>
      <c r="C67" s="43" t="str">
        <f>'All-Events'!C328</f>
        <v>Melchora Lee</v>
      </c>
      <c r="D67" s="43"/>
      <c r="E67" s="43">
        <f>'All-Events'!G328</f>
        <v>1773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9.5" customHeight="1">
      <c r="A68" s="43"/>
      <c r="B68" s="172">
        <v>66</v>
      </c>
      <c r="C68" s="43" t="str">
        <f>'All-Events'!C68</f>
        <v>Elmo Hickerson</v>
      </c>
      <c r="D68" s="43"/>
      <c r="E68" s="43">
        <f>'All-Events'!G68</f>
        <v>1769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9.5" customHeight="1">
      <c r="A69" s="43"/>
      <c r="B69" s="172">
        <v>67</v>
      </c>
      <c r="C69" s="43" t="str">
        <f>'All-Events'!C92</f>
        <v>Ricky Morgan</v>
      </c>
      <c r="D69" s="43"/>
      <c r="E69" s="43">
        <f>'All-Events'!G92</f>
        <v>1747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9.5" customHeight="1">
      <c r="A70" s="43"/>
      <c r="B70" s="172">
        <v>68</v>
      </c>
      <c r="C70" s="43" t="str">
        <f>'All-Events'!C188</f>
        <v>James Kelly</v>
      </c>
      <c r="D70" s="43"/>
      <c r="E70" s="43">
        <f>'All-Events'!G188</f>
        <v>1744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9.5" customHeight="1">
      <c r="A71" s="43"/>
      <c r="B71" s="172">
        <v>69</v>
      </c>
      <c r="C71" s="43" t="str">
        <f>'All-Events'!C24</f>
        <v>Donald Modisette</v>
      </c>
      <c r="D71" s="43"/>
      <c r="E71" s="43">
        <f>'All-Events'!G24</f>
        <v>1735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9.5" customHeight="1">
      <c r="A72" s="43"/>
      <c r="B72" s="172">
        <v>70</v>
      </c>
      <c r="C72" s="43" t="str">
        <f>'All-Events'!C272</f>
        <v>Lavon Hunter</v>
      </c>
      <c r="D72" s="43"/>
      <c r="E72" s="43">
        <f>'All-Events'!G272</f>
        <v>1731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9.5" customHeight="1">
      <c r="A73" s="43"/>
      <c r="B73" s="172">
        <v>71</v>
      </c>
      <c r="C73" s="43" t="str">
        <f>'All-Events'!C132</f>
        <v>Reginald Adams</v>
      </c>
      <c r="D73" s="43"/>
      <c r="E73" s="43">
        <f>'All-Events'!G132</f>
        <v>1724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9.5" customHeight="1">
      <c r="A74" s="43"/>
      <c r="B74" s="172">
        <v>72</v>
      </c>
      <c r="C74" s="43" t="str">
        <f>'All-Events'!C128</f>
        <v>Calvin Anderson</v>
      </c>
      <c r="D74" s="43"/>
      <c r="E74" s="43">
        <f>'All-Events'!G128</f>
        <v>1710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9.5" customHeight="1">
      <c r="A75" s="43"/>
      <c r="B75" s="172">
        <v>73</v>
      </c>
      <c r="C75" s="43" t="str">
        <f>'All-Events'!C4</f>
        <v>Richard Higgins</v>
      </c>
      <c r="D75" s="43"/>
      <c r="E75" s="43">
        <f>'All-Events'!G4</f>
        <v>1708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9.5" customHeight="1">
      <c r="A76" s="43"/>
      <c r="B76" s="172">
        <v>74</v>
      </c>
      <c r="C76" s="43" t="str">
        <f>'All-Events'!C336</f>
        <v>Troy Graham</v>
      </c>
      <c r="D76" s="43"/>
      <c r="E76" s="43">
        <f>'All-Events'!G336</f>
        <v>1708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9.5" customHeight="1">
      <c r="A77" s="43"/>
      <c r="B77" s="172">
        <v>75</v>
      </c>
      <c r="C77" s="43" t="str">
        <f>'All-Events'!C268</f>
        <v>Wilbur Wright</v>
      </c>
      <c r="D77" s="43"/>
      <c r="E77" s="43">
        <f>'All-Events'!G268</f>
        <v>1696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9.5" customHeight="1">
      <c r="A78" s="43"/>
      <c r="B78" s="172">
        <v>76</v>
      </c>
      <c r="C78" s="43" t="str">
        <f>'All-Events'!C240</f>
        <v>Dennis Kuehne</v>
      </c>
      <c r="D78" s="43"/>
      <c r="E78" s="43">
        <f>'All-Events'!G240</f>
        <v>1687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9.5" customHeight="1">
      <c r="A79" s="43"/>
      <c r="B79" s="172">
        <v>77</v>
      </c>
      <c r="C79" s="43" t="str">
        <f>'All-Events'!C100</f>
        <v>Barbara Craig</v>
      </c>
      <c r="D79" s="43"/>
      <c r="E79" s="43">
        <f>'All-Events'!G100</f>
        <v>1647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9.5" customHeight="1">
      <c r="A80" s="43"/>
      <c r="B80" s="172">
        <v>78</v>
      </c>
      <c r="C80" s="43" t="str">
        <f>'All-Events'!C256</f>
        <v>Jose Ybarra</v>
      </c>
      <c r="D80" s="43"/>
      <c r="E80" s="43">
        <f>'All-Events'!G256</f>
        <v>1627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9.5" customHeight="1">
      <c r="A81" s="43"/>
      <c r="B81" s="172">
        <v>79</v>
      </c>
      <c r="C81" s="43" t="str">
        <f>'All-Events'!C64</f>
        <v>Anthony Jones</v>
      </c>
      <c r="D81" s="43"/>
      <c r="E81" s="43">
        <f>'All-Events'!G64</f>
        <v>1065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9.5" customHeight="1">
      <c r="A82" s="43"/>
      <c r="B82" s="172">
        <v>80</v>
      </c>
      <c r="C82" s="43" t="str">
        <f>'All-Events'!C324</f>
        <v>Bryon Campbell</v>
      </c>
      <c r="D82" s="43"/>
      <c r="E82" s="43">
        <f>'All-Events'!G324</f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9.5" customHeight="1">
      <c r="A83" s="43"/>
      <c r="B83" s="17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9.5" customHeight="1">
      <c r="A84" s="43"/>
      <c r="B84" s="17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9.5" customHeight="1">
      <c r="A85" s="43"/>
      <c r="B85" s="17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9.5" customHeight="1">
      <c r="A86" s="43"/>
      <c r="B86" s="17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9.5" customHeight="1">
      <c r="A87" s="43"/>
      <c r="B87" s="17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9.5" customHeight="1">
      <c r="A88" s="43"/>
      <c r="B88" s="17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9.5" customHeight="1">
      <c r="A89" s="43"/>
      <c r="B89" s="17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9.5" customHeight="1">
      <c r="A90" s="43"/>
      <c r="B90" s="17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9.5" customHeight="1">
      <c r="A91" s="43"/>
      <c r="B91" s="17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9.5" customHeight="1">
      <c r="A92" s="43"/>
      <c r="B92" s="17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9.5" customHeight="1">
      <c r="A93" s="43"/>
      <c r="B93" s="17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9.5" customHeight="1">
      <c r="A94" s="43"/>
      <c r="B94" s="17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9.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C3:E82">
    <sortCondition descending="1" ref="E3:E82"/>
  </sortState>
  <pageMargins left="0.7" right="0.7" top="0.75" bottom="0.75" header="0" footer="0"/>
  <pageSetup scale="78" fitToHeight="2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000"/>
  <sheetViews>
    <sheetView workbookViewId="0">
      <selection activeCell="C226" sqref="C226"/>
    </sheetView>
  </sheetViews>
  <sheetFormatPr baseColWidth="10" defaultColWidth="11.1640625" defaultRowHeight="15" customHeight="1"/>
  <cols>
    <col min="1" max="1" width="2.6640625" customWidth="1"/>
    <col min="2" max="2" width="14.1640625" customWidth="1"/>
    <col min="3" max="3" width="34.33203125" customWidth="1"/>
    <col min="4" max="8" width="11" customWidth="1"/>
    <col min="9" max="9" width="13.83203125" customWidth="1"/>
    <col min="10" max="10" width="13.33203125" customWidth="1"/>
    <col min="11" max="11" width="11" customWidth="1"/>
    <col min="12" max="18" width="10.5" customWidth="1"/>
  </cols>
  <sheetData>
    <row r="1" spans="1:18" ht="48" customHeight="1">
      <c r="B1" s="164"/>
      <c r="C1" s="63" t="s">
        <v>535</v>
      </c>
      <c r="D1" s="63"/>
      <c r="E1" s="234"/>
      <c r="F1" s="68" t="s">
        <v>175</v>
      </c>
      <c r="J1" s="235"/>
    </row>
    <row r="2" spans="1:18" ht="33" customHeight="1" thickBot="1">
      <c r="B2" s="164"/>
      <c r="C2" s="63"/>
      <c r="D2" s="63"/>
      <c r="E2" s="234"/>
      <c r="F2" s="68"/>
      <c r="J2" s="235"/>
    </row>
    <row r="3" spans="1:18" ht="30.75" customHeight="1" thickBot="1">
      <c r="A3" s="9"/>
      <c r="B3" s="304" t="s">
        <v>539</v>
      </c>
      <c r="C3" s="126"/>
      <c r="D3" s="211" t="s">
        <v>180</v>
      </c>
      <c r="E3" s="237" t="s">
        <v>187</v>
      </c>
      <c r="F3" s="183" t="s">
        <v>346</v>
      </c>
      <c r="G3" s="212" t="s">
        <v>347</v>
      </c>
      <c r="H3" s="213" t="s">
        <v>348</v>
      </c>
      <c r="I3" s="180" t="s">
        <v>349</v>
      </c>
      <c r="J3" s="238" t="s">
        <v>350</v>
      </c>
      <c r="K3" s="71" t="s">
        <v>191</v>
      </c>
      <c r="L3" s="9"/>
      <c r="M3" s="9"/>
      <c r="N3" s="9"/>
      <c r="O3" s="9"/>
      <c r="P3" s="9"/>
      <c r="Q3" s="9"/>
      <c r="R3" s="9"/>
    </row>
    <row r="4" spans="1:18" ht="24.75" customHeight="1" thickBot="1">
      <c r="B4" s="303"/>
      <c r="C4" s="61" t="str">
        <f>Roster!C4</f>
        <v>Richard Higgins</v>
      </c>
      <c r="D4" s="214">
        <f>Roster!I4</f>
        <v>177</v>
      </c>
      <c r="E4" s="240">
        <f>TRUNC((Percentage!E4-'Hoffman Score'!D4)*Percentage!C4)</f>
        <v>29</v>
      </c>
      <c r="F4" s="154">
        <v>126</v>
      </c>
      <c r="G4" s="155">
        <v>197</v>
      </c>
      <c r="H4" s="193">
        <v>139</v>
      </c>
      <c r="I4" s="215">
        <f>SUM(F4:H4)</f>
        <v>462</v>
      </c>
      <c r="J4" s="241">
        <f>E4*3</f>
        <v>87</v>
      </c>
      <c r="K4" s="199">
        <f>SUM(I4:J4)</f>
        <v>549</v>
      </c>
    </row>
    <row r="5" spans="1:18" ht="24" customHeight="1">
      <c r="B5" s="164"/>
      <c r="C5" s="43"/>
      <c r="D5" s="43"/>
      <c r="E5" s="235"/>
      <c r="F5" s="112"/>
      <c r="G5" s="43"/>
      <c r="H5" s="43"/>
      <c r="I5" s="8"/>
      <c r="J5" s="243"/>
      <c r="K5" s="118"/>
    </row>
    <row r="6" spans="1:18" ht="48" customHeight="1" thickBot="1">
      <c r="B6" s="164"/>
      <c r="E6" s="235"/>
      <c r="F6" s="112"/>
      <c r="J6" s="244"/>
    </row>
    <row r="7" spans="1:18" ht="30.75" customHeight="1" thickBot="1">
      <c r="A7" s="9"/>
      <c r="B7" s="271" t="s">
        <v>556</v>
      </c>
      <c r="C7" s="126"/>
      <c r="D7" s="211" t="s">
        <v>180</v>
      </c>
      <c r="E7" s="237" t="s">
        <v>187</v>
      </c>
      <c r="F7" s="183" t="s">
        <v>346</v>
      </c>
      <c r="G7" s="212" t="s">
        <v>347</v>
      </c>
      <c r="H7" s="213" t="s">
        <v>348</v>
      </c>
      <c r="I7" s="180" t="s">
        <v>349</v>
      </c>
      <c r="J7" s="238" t="s">
        <v>350</v>
      </c>
      <c r="K7" s="71" t="s">
        <v>191</v>
      </c>
      <c r="L7" s="9"/>
      <c r="M7" s="9"/>
      <c r="N7" s="9"/>
      <c r="O7" s="9"/>
      <c r="P7" s="9"/>
      <c r="Q7" s="9"/>
      <c r="R7" s="9"/>
    </row>
    <row r="8" spans="1:18" ht="24.75" customHeight="1" thickBot="1">
      <c r="B8" s="269"/>
      <c r="C8" s="61" t="str">
        <f>Roster!C5</f>
        <v>Theron Parker</v>
      </c>
      <c r="D8" s="224">
        <v>210</v>
      </c>
      <c r="E8" s="240">
        <f>TRUNC((Percentage!E4-'Hoffman Score'!D8)*Percentage!C4)</f>
        <v>0</v>
      </c>
      <c r="F8" s="228"/>
      <c r="G8" s="229"/>
      <c r="H8" s="245"/>
      <c r="I8" s="215">
        <f>SUM(F8:H8)</f>
        <v>0</v>
      </c>
      <c r="J8" s="241">
        <f>E8*3</f>
        <v>0</v>
      </c>
      <c r="K8" s="199">
        <v>0</v>
      </c>
    </row>
    <row r="9" spans="1:18" ht="24" customHeight="1">
      <c r="B9" s="164"/>
      <c r="C9" s="43"/>
      <c r="D9" s="43"/>
      <c r="E9" s="235"/>
      <c r="F9" s="112"/>
      <c r="G9" s="43"/>
      <c r="H9" s="43"/>
      <c r="I9" s="8"/>
      <c r="J9" s="243"/>
      <c r="K9" s="118"/>
    </row>
    <row r="10" spans="1:18" ht="48" customHeight="1" thickBot="1">
      <c r="B10" s="164"/>
      <c r="E10" s="235"/>
      <c r="F10" s="112"/>
      <c r="J10" s="244"/>
    </row>
    <row r="11" spans="1:18" ht="30.75" customHeight="1" thickBot="1">
      <c r="A11" s="9"/>
      <c r="B11" s="271" t="s">
        <v>560</v>
      </c>
      <c r="C11" s="126"/>
      <c r="D11" s="211" t="s">
        <v>180</v>
      </c>
      <c r="E11" s="237" t="s">
        <v>187</v>
      </c>
      <c r="F11" s="183" t="s">
        <v>346</v>
      </c>
      <c r="G11" s="212" t="s">
        <v>347</v>
      </c>
      <c r="H11" s="213" t="s">
        <v>348</v>
      </c>
      <c r="I11" s="180" t="s">
        <v>349</v>
      </c>
      <c r="J11" s="238" t="s">
        <v>350</v>
      </c>
      <c r="K11" s="71" t="s">
        <v>191</v>
      </c>
      <c r="L11" s="9"/>
      <c r="M11" s="9"/>
      <c r="N11" s="9"/>
      <c r="O11" s="9"/>
      <c r="P11" s="9"/>
      <c r="Q11" s="9"/>
      <c r="R11" s="9"/>
    </row>
    <row r="12" spans="1:18" ht="24.75" customHeight="1" thickBot="1">
      <c r="B12" s="269"/>
      <c r="C12" s="61" t="str">
        <f>Roster!C6</f>
        <v>Stephanie Hurwitz</v>
      </c>
      <c r="D12" s="224">
        <v>210</v>
      </c>
      <c r="E12" s="240">
        <f>TRUNC((Percentage!E4-'Hoffman Score'!D12)*Percentage!C4)</f>
        <v>0</v>
      </c>
      <c r="F12" s="228"/>
      <c r="G12" s="229"/>
      <c r="H12" s="245"/>
      <c r="I12" s="215">
        <f>SUM(F12:H12)</f>
        <v>0</v>
      </c>
      <c r="J12" s="241">
        <f>E12*3</f>
        <v>0</v>
      </c>
      <c r="K12" s="199">
        <v>0</v>
      </c>
    </row>
    <row r="13" spans="1:18" ht="24" customHeight="1">
      <c r="B13" s="164"/>
      <c r="C13" s="43"/>
      <c r="D13" s="43"/>
      <c r="E13" s="235"/>
      <c r="F13" s="112"/>
      <c r="G13" s="43"/>
      <c r="H13" s="43"/>
      <c r="I13" s="8"/>
      <c r="J13" s="243"/>
      <c r="K13" s="118"/>
    </row>
    <row r="14" spans="1:18" ht="48" customHeight="1" thickBot="1">
      <c r="B14" s="164"/>
      <c r="E14" s="235"/>
      <c r="F14" s="112"/>
      <c r="J14" s="244"/>
    </row>
    <row r="15" spans="1:18" ht="30.75" customHeight="1" thickBot="1">
      <c r="A15" s="9"/>
      <c r="B15" s="271" t="s">
        <v>564</v>
      </c>
      <c r="C15" s="126"/>
      <c r="D15" s="211" t="s">
        <v>180</v>
      </c>
      <c r="E15" s="237" t="s">
        <v>187</v>
      </c>
      <c r="F15" s="183" t="s">
        <v>346</v>
      </c>
      <c r="G15" s="212" t="s">
        <v>347</v>
      </c>
      <c r="H15" s="213" t="s">
        <v>348</v>
      </c>
      <c r="I15" s="180" t="s">
        <v>349</v>
      </c>
      <c r="J15" s="246" t="s">
        <v>350</v>
      </c>
      <c r="K15" s="181" t="s">
        <v>191</v>
      </c>
      <c r="L15" s="9"/>
      <c r="M15" s="9"/>
      <c r="N15" s="9"/>
      <c r="O15" s="9"/>
      <c r="P15" s="9"/>
      <c r="Q15" s="9"/>
      <c r="R15" s="9"/>
    </row>
    <row r="16" spans="1:18" ht="24.75" customHeight="1" thickBot="1">
      <c r="B16" s="269"/>
      <c r="C16" s="61" t="str">
        <f>Roster!C7</f>
        <v>Joshua Dalton</v>
      </c>
      <c r="D16" s="224">
        <v>210</v>
      </c>
      <c r="E16" s="240">
        <f>TRUNC((Percentage!E4-'Hoffman Score'!D16)*Percentage!C4)</f>
        <v>0</v>
      </c>
      <c r="F16" s="228"/>
      <c r="G16" s="229"/>
      <c r="H16" s="245"/>
      <c r="I16" s="215">
        <f>SUM(F16:H16)</f>
        <v>0</v>
      </c>
      <c r="J16" s="241">
        <f>E16*3</f>
        <v>0</v>
      </c>
      <c r="K16" s="199">
        <v>0</v>
      </c>
    </row>
    <row r="17" spans="1:18" ht="24" customHeight="1">
      <c r="B17" s="164"/>
      <c r="C17" s="43"/>
      <c r="D17" s="43"/>
      <c r="E17" s="235"/>
      <c r="F17" s="112"/>
      <c r="G17" s="43"/>
      <c r="H17" s="43"/>
      <c r="I17" s="8"/>
      <c r="J17" s="243"/>
      <c r="K17" s="118"/>
    </row>
    <row r="18" spans="1:18" ht="48" customHeight="1" thickBot="1">
      <c r="B18" s="164"/>
      <c r="E18" s="235"/>
      <c r="F18" s="112"/>
      <c r="J18" s="244"/>
    </row>
    <row r="19" spans="1:18" ht="30.75" customHeight="1" thickBot="1">
      <c r="A19" s="9"/>
      <c r="B19" s="272" t="s">
        <v>567</v>
      </c>
      <c r="C19" s="126"/>
      <c r="D19" s="211" t="s">
        <v>180</v>
      </c>
      <c r="E19" s="237" t="s">
        <v>187</v>
      </c>
      <c r="F19" s="183" t="s">
        <v>346</v>
      </c>
      <c r="G19" s="212" t="s">
        <v>347</v>
      </c>
      <c r="H19" s="213" t="s">
        <v>348</v>
      </c>
      <c r="I19" s="180" t="s">
        <v>349</v>
      </c>
      <c r="J19" s="238" t="s">
        <v>350</v>
      </c>
      <c r="K19" s="71" t="s">
        <v>191</v>
      </c>
      <c r="L19" s="9"/>
      <c r="M19" s="9"/>
      <c r="N19" s="9"/>
      <c r="O19" s="9"/>
      <c r="P19" s="9"/>
      <c r="Q19" s="9"/>
      <c r="R19" s="9"/>
    </row>
    <row r="20" spans="1:18" ht="24.75" customHeight="1" thickBot="1">
      <c r="B20" s="267"/>
      <c r="C20" s="61" t="str">
        <f>Roster!C11</f>
        <v>Ann Marie Wagnor-White</v>
      </c>
      <c r="D20" s="224">
        <v>210</v>
      </c>
      <c r="E20" s="240">
        <f>TRUNC((Percentage!E4-'Hoffman Score'!D20)*Percentage!C4)</f>
        <v>0</v>
      </c>
      <c r="F20" s="228"/>
      <c r="G20" s="229"/>
      <c r="H20" s="245"/>
      <c r="I20" s="215">
        <f>SUM(F20:H20)</f>
        <v>0</v>
      </c>
      <c r="J20" s="241">
        <f>E20*3</f>
        <v>0</v>
      </c>
      <c r="K20" s="199">
        <f>SUM(I20:J20)</f>
        <v>0</v>
      </c>
    </row>
    <row r="21" spans="1:18" ht="24" customHeight="1">
      <c r="B21" s="164"/>
      <c r="C21" s="43"/>
      <c r="D21" s="43"/>
      <c r="E21" s="235"/>
      <c r="F21" s="112"/>
      <c r="G21" s="43"/>
      <c r="H21" s="43"/>
      <c r="I21" s="8"/>
      <c r="J21" s="243"/>
      <c r="K21" s="118"/>
    </row>
    <row r="22" spans="1:18" ht="48" customHeight="1" thickBot="1">
      <c r="B22" s="164"/>
      <c r="E22" s="235"/>
      <c r="F22" s="112"/>
      <c r="J22" s="244"/>
    </row>
    <row r="23" spans="1:18" ht="30.75" customHeight="1" thickBot="1">
      <c r="A23" s="9"/>
      <c r="B23" s="272" t="s">
        <v>571</v>
      </c>
      <c r="C23" s="126"/>
      <c r="D23" s="211" t="s">
        <v>180</v>
      </c>
      <c r="E23" s="237" t="s">
        <v>187</v>
      </c>
      <c r="F23" s="183" t="s">
        <v>346</v>
      </c>
      <c r="G23" s="212" t="s">
        <v>347</v>
      </c>
      <c r="H23" s="213" t="s">
        <v>348</v>
      </c>
      <c r="I23" s="180" t="s">
        <v>349</v>
      </c>
      <c r="J23" s="238" t="s">
        <v>350</v>
      </c>
      <c r="K23" s="71" t="s">
        <v>191</v>
      </c>
      <c r="L23" s="9"/>
      <c r="M23" s="9"/>
      <c r="N23" s="9"/>
      <c r="O23" s="9"/>
      <c r="P23" s="9"/>
      <c r="Q23" s="9"/>
      <c r="R23" s="9"/>
    </row>
    <row r="24" spans="1:18" ht="24.75" customHeight="1" thickBot="1">
      <c r="B24" s="267"/>
      <c r="C24" s="61" t="str">
        <f>Roster!C12</f>
        <v>Donald Modisette</v>
      </c>
      <c r="D24" s="224">
        <v>210</v>
      </c>
      <c r="E24" s="240">
        <f>TRUNC((Percentage!E4-'Hoffman Score'!D24)*Percentage!C4)</f>
        <v>0</v>
      </c>
      <c r="F24" s="228"/>
      <c r="G24" s="229"/>
      <c r="H24" s="245"/>
      <c r="I24" s="215">
        <f>SUM(F24:H24)</f>
        <v>0</v>
      </c>
      <c r="J24" s="241">
        <f>E24*3</f>
        <v>0</v>
      </c>
      <c r="K24" s="199">
        <f>SUM(I24:J24)</f>
        <v>0</v>
      </c>
    </row>
    <row r="25" spans="1:18" ht="24" customHeight="1">
      <c r="B25" s="164"/>
      <c r="C25" s="43"/>
      <c r="D25" s="43"/>
      <c r="E25" s="235"/>
      <c r="F25" s="112"/>
      <c r="G25" s="43"/>
      <c r="H25" s="43"/>
      <c r="I25" s="8"/>
      <c r="J25" s="243"/>
      <c r="K25" s="118"/>
    </row>
    <row r="26" spans="1:18" ht="48" customHeight="1" thickBot="1">
      <c r="B26" s="164"/>
      <c r="E26" s="235"/>
      <c r="F26" s="112"/>
      <c r="J26" s="244"/>
    </row>
    <row r="27" spans="1:18" ht="30.75" customHeight="1" thickBot="1">
      <c r="A27" s="9"/>
      <c r="B27" s="304" t="s">
        <v>576</v>
      </c>
      <c r="C27" s="126"/>
      <c r="D27" s="211" t="s">
        <v>180</v>
      </c>
      <c r="E27" s="237" t="s">
        <v>187</v>
      </c>
      <c r="F27" s="183" t="s">
        <v>346</v>
      </c>
      <c r="G27" s="212" t="s">
        <v>347</v>
      </c>
      <c r="H27" s="213" t="s">
        <v>348</v>
      </c>
      <c r="I27" s="180" t="s">
        <v>349</v>
      </c>
      <c r="J27" s="238" t="s">
        <v>350</v>
      </c>
      <c r="K27" s="71" t="s">
        <v>191</v>
      </c>
      <c r="L27" s="9"/>
      <c r="M27" s="9"/>
      <c r="N27" s="9"/>
      <c r="O27" s="9"/>
      <c r="P27" s="9"/>
      <c r="Q27" s="9"/>
      <c r="R27" s="9"/>
    </row>
    <row r="28" spans="1:18" ht="24.75" customHeight="1" thickBot="1">
      <c r="B28" s="303"/>
      <c r="C28" s="61" t="str">
        <f>Roster!C13</f>
        <v>Alex Bonura</v>
      </c>
      <c r="D28" s="214">
        <f>Roster!I13</f>
        <v>117</v>
      </c>
      <c r="E28" s="240">
        <f>TRUNC((Percentage!E4-'Hoffman Score'!D28)*Percentage!C4)</f>
        <v>83</v>
      </c>
      <c r="F28" s="154">
        <v>136</v>
      </c>
      <c r="G28" s="155">
        <v>115</v>
      </c>
      <c r="H28" s="193">
        <v>103</v>
      </c>
      <c r="I28" s="215">
        <f>SUM(F28:H28)</f>
        <v>354</v>
      </c>
      <c r="J28" s="241">
        <f>E28*3</f>
        <v>249</v>
      </c>
      <c r="K28" s="199">
        <f>SUM(I28:J28)</f>
        <v>603</v>
      </c>
    </row>
    <row r="29" spans="1:18" ht="24" customHeight="1">
      <c r="B29" s="164"/>
      <c r="C29" s="43"/>
      <c r="D29" s="43"/>
      <c r="E29" s="235"/>
      <c r="F29" s="112"/>
      <c r="G29" s="43"/>
      <c r="H29" s="43"/>
      <c r="I29" s="8"/>
      <c r="J29" s="243"/>
      <c r="K29" s="118"/>
    </row>
    <row r="30" spans="1:18" ht="48" customHeight="1" thickBot="1">
      <c r="B30" s="164"/>
      <c r="E30" s="235"/>
      <c r="F30" s="112"/>
      <c r="J30" s="244"/>
    </row>
    <row r="31" spans="1:18" ht="30.75" customHeight="1" thickBot="1">
      <c r="A31" s="9"/>
      <c r="B31" s="273" t="s">
        <v>581</v>
      </c>
      <c r="C31" s="126"/>
      <c r="D31" s="211" t="s">
        <v>180</v>
      </c>
      <c r="E31" s="237" t="s">
        <v>187</v>
      </c>
      <c r="F31" s="183" t="s">
        <v>346</v>
      </c>
      <c r="G31" s="212" t="s">
        <v>347</v>
      </c>
      <c r="H31" s="213" t="s">
        <v>348</v>
      </c>
      <c r="I31" s="180" t="s">
        <v>349</v>
      </c>
      <c r="J31" s="238" t="s">
        <v>350</v>
      </c>
      <c r="K31" s="71" t="s">
        <v>191</v>
      </c>
      <c r="L31" s="9"/>
      <c r="M31" s="9"/>
      <c r="N31" s="9"/>
      <c r="O31" s="9"/>
      <c r="P31" s="9"/>
      <c r="Q31" s="9"/>
      <c r="R31" s="9"/>
    </row>
    <row r="32" spans="1:18" ht="24.75" customHeight="1" thickBot="1">
      <c r="B32" s="306"/>
      <c r="C32" s="61" t="str">
        <f>Roster!C14</f>
        <v>Walter Holder</v>
      </c>
      <c r="D32" s="214">
        <f>Roster!I14</f>
        <v>147</v>
      </c>
      <c r="E32" s="240">
        <f>TRUNC((Percentage!E4-'Hoffman Score'!D32)*Percentage!C4)</f>
        <v>56</v>
      </c>
      <c r="F32" s="154">
        <v>133</v>
      </c>
      <c r="G32" s="155">
        <v>165</v>
      </c>
      <c r="H32" s="193">
        <v>135</v>
      </c>
      <c r="I32" s="215">
        <f>SUM(F32:H32)</f>
        <v>433</v>
      </c>
      <c r="J32" s="241">
        <f>E32*3</f>
        <v>168</v>
      </c>
      <c r="K32" s="199">
        <f>SUM(I32:J32)</f>
        <v>601</v>
      </c>
    </row>
    <row r="33" spans="1:18" ht="24" customHeight="1">
      <c r="B33" s="164"/>
      <c r="C33" s="43"/>
      <c r="D33" s="43"/>
      <c r="E33" s="235"/>
      <c r="F33" s="112"/>
      <c r="G33" s="43"/>
      <c r="H33" s="43"/>
      <c r="I33" s="8"/>
      <c r="J33" s="243"/>
      <c r="K33" s="118"/>
    </row>
    <row r="34" spans="1:18" ht="48" customHeight="1" thickBot="1">
      <c r="B34" s="164"/>
      <c r="E34" s="235"/>
      <c r="F34" s="112"/>
      <c r="J34" s="244"/>
    </row>
    <row r="35" spans="1:18" ht="30.75" customHeight="1" thickBot="1">
      <c r="A35" s="9"/>
      <c r="B35" s="271" t="s">
        <v>587</v>
      </c>
      <c r="C35" s="126"/>
      <c r="D35" s="211" t="s">
        <v>180</v>
      </c>
      <c r="E35" s="237" t="s">
        <v>187</v>
      </c>
      <c r="F35" s="183" t="s">
        <v>346</v>
      </c>
      <c r="G35" s="212" t="s">
        <v>347</v>
      </c>
      <c r="H35" s="213" t="s">
        <v>348</v>
      </c>
      <c r="I35" s="180" t="s">
        <v>349</v>
      </c>
      <c r="J35" s="238" t="s">
        <v>350</v>
      </c>
      <c r="K35" s="71" t="s">
        <v>191</v>
      </c>
      <c r="L35" s="9"/>
      <c r="M35" s="9"/>
      <c r="N35" s="9"/>
      <c r="O35" s="9"/>
      <c r="P35" s="9"/>
      <c r="Q35" s="9"/>
      <c r="R35" s="9"/>
    </row>
    <row r="36" spans="1:18" ht="24.75" customHeight="1" thickBot="1">
      <c r="B36" s="269"/>
      <c r="C36" s="61" t="str">
        <f>Roster!C18</f>
        <v>Douglas Haley</v>
      </c>
      <c r="D36" s="224">
        <v>210</v>
      </c>
      <c r="E36" s="240">
        <f>TRUNC((Percentage!E4-'Hoffman Score'!D36)*Percentage!C4)</f>
        <v>0</v>
      </c>
      <c r="F36" s="228"/>
      <c r="G36" s="229"/>
      <c r="H36" s="245"/>
      <c r="I36" s="215">
        <f>SUM(F36:H36)</f>
        <v>0</v>
      </c>
      <c r="J36" s="241">
        <f>E36*3</f>
        <v>0</v>
      </c>
      <c r="K36" s="199">
        <v>0</v>
      </c>
    </row>
    <row r="37" spans="1:18" ht="24" customHeight="1">
      <c r="B37" s="164"/>
      <c r="C37" s="43"/>
      <c r="D37" s="43"/>
      <c r="E37" s="235"/>
      <c r="F37" s="112"/>
      <c r="G37" s="43"/>
      <c r="H37" s="43"/>
      <c r="I37" s="8"/>
      <c r="J37" s="243"/>
      <c r="K37" s="118"/>
    </row>
    <row r="38" spans="1:18" ht="48" customHeight="1" thickBot="1">
      <c r="B38" s="164"/>
      <c r="E38" s="235"/>
      <c r="F38" s="112"/>
      <c r="J38" s="244"/>
    </row>
    <row r="39" spans="1:18" ht="30.75" customHeight="1" thickBot="1">
      <c r="A39" s="9"/>
      <c r="B39" s="271" t="s">
        <v>591</v>
      </c>
      <c r="C39" s="126"/>
      <c r="D39" s="211" t="s">
        <v>180</v>
      </c>
      <c r="E39" s="237" t="s">
        <v>187</v>
      </c>
      <c r="F39" s="183" t="s">
        <v>346</v>
      </c>
      <c r="G39" s="212" t="s">
        <v>347</v>
      </c>
      <c r="H39" s="213" t="s">
        <v>348</v>
      </c>
      <c r="I39" s="180" t="s">
        <v>349</v>
      </c>
      <c r="J39" s="238" t="s">
        <v>350</v>
      </c>
      <c r="K39" s="71" t="s">
        <v>191</v>
      </c>
      <c r="L39" s="9"/>
      <c r="M39" s="9"/>
      <c r="N39" s="9"/>
      <c r="O39" s="9"/>
      <c r="P39" s="9"/>
      <c r="Q39" s="9"/>
      <c r="R39" s="9"/>
    </row>
    <row r="40" spans="1:18" ht="24.75" customHeight="1" thickBot="1">
      <c r="B40" s="269"/>
      <c r="C40" s="61" t="str">
        <f>Roster!C19</f>
        <v>Stacey Pate</v>
      </c>
      <c r="D40" s="224">
        <v>210</v>
      </c>
      <c r="E40" s="240">
        <f>TRUNC((Percentage!E4-'Hoffman Score'!D40)*Percentage!C4)</f>
        <v>0</v>
      </c>
      <c r="F40" s="228"/>
      <c r="G40" s="229"/>
      <c r="H40" s="245"/>
      <c r="I40" s="215">
        <f>SUM(F40:H40)</f>
        <v>0</v>
      </c>
      <c r="J40" s="241">
        <f>E40*3</f>
        <v>0</v>
      </c>
      <c r="K40" s="199">
        <v>0</v>
      </c>
    </row>
    <row r="41" spans="1:18" ht="24" customHeight="1">
      <c r="B41" s="164"/>
      <c r="C41" s="43"/>
      <c r="D41" s="43"/>
      <c r="E41" s="235"/>
      <c r="F41" s="112"/>
      <c r="G41" s="43"/>
      <c r="H41" s="43"/>
      <c r="I41" s="8"/>
      <c r="J41" s="243"/>
      <c r="K41" s="118"/>
    </row>
    <row r="42" spans="1:18" ht="48" customHeight="1" thickBot="1">
      <c r="B42" s="164"/>
      <c r="E42" s="235"/>
      <c r="F42" s="112"/>
      <c r="J42" s="244"/>
    </row>
    <row r="43" spans="1:18" ht="30.75" customHeight="1" thickBot="1">
      <c r="A43" s="9"/>
      <c r="B43" s="271" t="s">
        <v>595</v>
      </c>
      <c r="C43" s="126"/>
      <c r="D43" s="211" t="s">
        <v>180</v>
      </c>
      <c r="E43" s="237" t="s">
        <v>187</v>
      </c>
      <c r="F43" s="183" t="s">
        <v>346</v>
      </c>
      <c r="G43" s="212" t="s">
        <v>347</v>
      </c>
      <c r="H43" s="213" t="s">
        <v>348</v>
      </c>
      <c r="I43" s="180" t="s">
        <v>349</v>
      </c>
      <c r="J43" s="238" t="s">
        <v>350</v>
      </c>
      <c r="K43" s="71" t="s">
        <v>191</v>
      </c>
      <c r="L43" s="9"/>
      <c r="M43" s="9"/>
      <c r="N43" s="9"/>
      <c r="O43" s="9"/>
      <c r="P43" s="9"/>
      <c r="Q43" s="9"/>
      <c r="R43" s="9"/>
    </row>
    <row r="44" spans="1:18" ht="24.75" customHeight="1" thickBot="1">
      <c r="B44" s="269"/>
      <c r="C44" s="61" t="str">
        <f>Roster!C20</f>
        <v>John Sidener</v>
      </c>
      <c r="D44" s="224">
        <v>210</v>
      </c>
      <c r="E44" s="240">
        <f>TRUNC((Percentage!E4-'Hoffman Score'!D44)*Percentage!C4)</f>
        <v>0</v>
      </c>
      <c r="F44" s="228"/>
      <c r="G44" s="229"/>
      <c r="H44" s="245"/>
      <c r="I44" s="215">
        <f>SUM(F44:H44)</f>
        <v>0</v>
      </c>
      <c r="J44" s="241">
        <f>E44*3</f>
        <v>0</v>
      </c>
      <c r="K44" s="199">
        <v>0</v>
      </c>
    </row>
    <row r="45" spans="1:18" ht="24" customHeight="1">
      <c r="B45" s="164"/>
      <c r="C45" s="43"/>
      <c r="D45" s="43"/>
      <c r="E45" s="235"/>
      <c r="F45" s="112"/>
      <c r="G45" s="43"/>
      <c r="H45" s="43"/>
      <c r="I45" s="8"/>
      <c r="J45" s="243"/>
      <c r="K45" s="118"/>
    </row>
    <row r="46" spans="1:18" ht="48" customHeight="1" thickBot="1">
      <c r="B46" s="164"/>
      <c r="E46" s="235"/>
      <c r="F46" s="112"/>
      <c r="J46" s="244"/>
    </row>
    <row r="47" spans="1:18" ht="30.75" customHeight="1" thickBot="1">
      <c r="A47" s="9"/>
      <c r="B47" s="271" t="s">
        <v>599</v>
      </c>
      <c r="C47" s="126"/>
      <c r="D47" s="211" t="s">
        <v>180</v>
      </c>
      <c r="E47" s="237" t="s">
        <v>187</v>
      </c>
      <c r="F47" s="183" t="s">
        <v>346</v>
      </c>
      <c r="G47" s="212" t="s">
        <v>347</v>
      </c>
      <c r="H47" s="213" t="s">
        <v>348</v>
      </c>
      <c r="I47" s="180" t="s">
        <v>349</v>
      </c>
      <c r="J47" s="238" t="s">
        <v>350</v>
      </c>
      <c r="K47" s="71" t="s">
        <v>191</v>
      </c>
      <c r="L47" s="9"/>
      <c r="M47" s="9"/>
      <c r="N47" s="9"/>
      <c r="O47" s="9"/>
      <c r="P47" s="9"/>
      <c r="Q47" s="9"/>
      <c r="R47" s="9"/>
    </row>
    <row r="48" spans="1:18" ht="24.75" customHeight="1" thickBot="1">
      <c r="B48" s="269"/>
      <c r="C48" s="61" t="str">
        <f>Roster!C21</f>
        <v>Elton Roberson</v>
      </c>
      <c r="D48" s="224">
        <v>210</v>
      </c>
      <c r="E48" s="240">
        <f>TRUNC((Percentage!E4-'Hoffman Score'!D48)*Percentage!C4)</f>
        <v>0</v>
      </c>
      <c r="F48" s="228"/>
      <c r="G48" s="229"/>
      <c r="H48" s="245"/>
      <c r="I48" s="215">
        <f>SUM(F48:H48)</f>
        <v>0</v>
      </c>
      <c r="J48" s="241">
        <f>E48*3</f>
        <v>0</v>
      </c>
      <c r="K48" s="199">
        <v>0</v>
      </c>
    </row>
    <row r="49" spans="1:18" ht="24" customHeight="1">
      <c r="B49" s="164"/>
      <c r="C49" s="43"/>
      <c r="D49" s="43"/>
      <c r="E49" s="235"/>
      <c r="F49" s="112"/>
      <c r="G49" s="43"/>
      <c r="H49" s="43"/>
      <c r="I49" s="8"/>
      <c r="J49" s="243"/>
      <c r="K49" s="118"/>
    </row>
    <row r="50" spans="1:18" ht="48" customHeight="1" thickBot="1">
      <c r="B50" s="164"/>
      <c r="E50" s="235"/>
      <c r="F50" s="112"/>
      <c r="J50" s="244"/>
    </row>
    <row r="51" spans="1:18" ht="30.75" customHeight="1" thickBot="1">
      <c r="A51" s="9"/>
      <c r="B51" s="273" t="s">
        <v>602</v>
      </c>
      <c r="C51" s="126"/>
      <c r="D51" s="211" t="s">
        <v>180</v>
      </c>
      <c r="E51" s="237" t="s">
        <v>187</v>
      </c>
      <c r="F51" s="183" t="s">
        <v>346</v>
      </c>
      <c r="G51" s="212" t="s">
        <v>347</v>
      </c>
      <c r="H51" s="213" t="s">
        <v>348</v>
      </c>
      <c r="I51" s="180" t="s">
        <v>349</v>
      </c>
      <c r="J51" s="238" t="s">
        <v>350</v>
      </c>
      <c r="K51" s="71" t="s">
        <v>191</v>
      </c>
      <c r="L51" s="9"/>
      <c r="M51" s="9"/>
      <c r="N51" s="9"/>
      <c r="O51" s="9"/>
      <c r="P51" s="9"/>
      <c r="Q51" s="9"/>
      <c r="R51" s="9"/>
    </row>
    <row r="52" spans="1:18" ht="24.75" customHeight="1" thickBot="1">
      <c r="B52" s="306"/>
      <c r="C52" s="61" t="str">
        <f>Roster!C25</f>
        <v>Fay Garvin</v>
      </c>
      <c r="D52" s="214">
        <f>Roster!I25</f>
        <v>152</v>
      </c>
      <c r="E52" s="240">
        <f>TRUNC((Percentage!E4-'Hoffman Score'!D52)*Percentage!C4)</f>
        <v>52</v>
      </c>
      <c r="F52" s="154">
        <v>164</v>
      </c>
      <c r="G52" s="155">
        <v>163</v>
      </c>
      <c r="H52" s="193">
        <v>127</v>
      </c>
      <c r="I52" s="215">
        <f>SUM(F52:H52)</f>
        <v>454</v>
      </c>
      <c r="J52" s="241">
        <f>E52*3</f>
        <v>156</v>
      </c>
      <c r="K52" s="199">
        <f>SUM(I52:J52)</f>
        <v>610</v>
      </c>
    </row>
    <row r="53" spans="1:18" ht="24" customHeight="1">
      <c r="B53" s="164"/>
      <c r="C53" s="43"/>
      <c r="D53" s="43"/>
      <c r="E53" s="235"/>
      <c r="F53" s="112"/>
      <c r="G53" s="43"/>
      <c r="H53" s="43"/>
      <c r="I53" s="8"/>
      <c r="J53" s="243"/>
      <c r="K53" s="118"/>
    </row>
    <row r="54" spans="1:18" ht="48" customHeight="1" thickBot="1">
      <c r="B54" s="164"/>
      <c r="E54" s="235"/>
      <c r="F54" s="112"/>
      <c r="J54" s="244"/>
    </row>
    <row r="55" spans="1:18" ht="30.75" customHeight="1" thickBot="1">
      <c r="A55" s="9"/>
      <c r="B55" s="273" t="s">
        <v>607</v>
      </c>
      <c r="C55" s="126"/>
      <c r="D55" s="211" t="s">
        <v>180</v>
      </c>
      <c r="E55" s="237" t="s">
        <v>187</v>
      </c>
      <c r="F55" s="183" t="s">
        <v>346</v>
      </c>
      <c r="G55" s="212" t="s">
        <v>347</v>
      </c>
      <c r="H55" s="213" t="s">
        <v>348</v>
      </c>
      <c r="I55" s="180" t="s">
        <v>349</v>
      </c>
      <c r="J55" s="238" t="s">
        <v>350</v>
      </c>
      <c r="K55" s="71" t="s">
        <v>191</v>
      </c>
      <c r="L55" s="9"/>
      <c r="M55" s="9"/>
      <c r="N55" s="9"/>
      <c r="O55" s="9"/>
      <c r="P55" s="9"/>
      <c r="Q55" s="9"/>
      <c r="R55" s="9"/>
    </row>
    <row r="56" spans="1:18" ht="24.75" customHeight="1" thickBot="1">
      <c r="B56" s="306"/>
      <c r="C56" s="61" t="str">
        <f>Roster!C26</f>
        <v>Robert Smith</v>
      </c>
      <c r="D56" s="214">
        <f>Roster!I26</f>
        <v>181</v>
      </c>
      <c r="E56" s="240">
        <f>TRUNC((Percentage!E4-'Hoffman Score'!D56)*Percentage!C4)</f>
        <v>26</v>
      </c>
      <c r="F56" s="154">
        <v>186</v>
      </c>
      <c r="G56" s="155">
        <v>146</v>
      </c>
      <c r="H56" s="193">
        <v>146</v>
      </c>
      <c r="I56" s="215">
        <f>SUM(F56:H56)</f>
        <v>478</v>
      </c>
      <c r="J56" s="241">
        <f>E56*3</f>
        <v>78</v>
      </c>
      <c r="K56" s="199">
        <f>SUM(I56:J56)</f>
        <v>556</v>
      </c>
    </row>
    <row r="57" spans="1:18" ht="24" customHeight="1">
      <c r="B57" s="164"/>
      <c r="C57" s="43"/>
      <c r="D57" s="43"/>
      <c r="E57" s="235"/>
      <c r="F57" s="112"/>
      <c r="G57" s="43"/>
      <c r="H57" s="43"/>
      <c r="I57" s="8"/>
      <c r="J57" s="243"/>
      <c r="K57" s="118"/>
    </row>
    <row r="58" spans="1:18" ht="48" customHeight="1" thickBot="1">
      <c r="B58" s="164"/>
      <c r="E58" s="235"/>
      <c r="F58" s="112"/>
      <c r="J58" s="244"/>
    </row>
    <row r="59" spans="1:18" ht="30.75" customHeight="1" thickBot="1">
      <c r="A59" s="9"/>
      <c r="B59" s="271" t="s">
        <v>612</v>
      </c>
      <c r="C59" s="126"/>
      <c r="D59" s="211" t="s">
        <v>180</v>
      </c>
      <c r="E59" s="237" t="s">
        <v>187</v>
      </c>
      <c r="F59" s="183" t="s">
        <v>346</v>
      </c>
      <c r="G59" s="212" t="s">
        <v>347</v>
      </c>
      <c r="H59" s="213" t="s">
        <v>348</v>
      </c>
      <c r="I59" s="180" t="s">
        <v>349</v>
      </c>
      <c r="J59" s="238" t="s">
        <v>350</v>
      </c>
      <c r="K59" s="71" t="s">
        <v>191</v>
      </c>
      <c r="L59" s="9"/>
      <c r="M59" s="9"/>
      <c r="N59" s="9"/>
      <c r="O59" s="9"/>
      <c r="P59" s="9"/>
      <c r="Q59" s="9"/>
      <c r="R59" s="9"/>
    </row>
    <row r="60" spans="1:18" ht="24.75" customHeight="1" thickBot="1">
      <c r="B60" s="269"/>
      <c r="C60" s="61" t="str">
        <f>Roster!C27</f>
        <v>Pilar Hernandez</v>
      </c>
      <c r="D60" s="224">
        <v>210</v>
      </c>
      <c r="E60" s="240">
        <f>TRUNC((Percentage!E4-'Hoffman Score'!D60)*Percentage!C4)</f>
        <v>0</v>
      </c>
      <c r="F60" s="228"/>
      <c r="G60" s="229"/>
      <c r="H60" s="245"/>
      <c r="I60" s="215">
        <f>SUM(F60:H60)</f>
        <v>0</v>
      </c>
      <c r="J60" s="241">
        <f>E60*3</f>
        <v>0</v>
      </c>
      <c r="K60" s="199">
        <v>0</v>
      </c>
    </row>
    <row r="61" spans="1:18" ht="24" customHeight="1">
      <c r="B61" s="164"/>
      <c r="C61" s="43"/>
      <c r="D61" s="43"/>
      <c r="E61" s="235"/>
      <c r="F61" s="112"/>
      <c r="G61" s="43"/>
      <c r="H61" s="43"/>
      <c r="I61" s="8"/>
      <c r="J61" s="243"/>
      <c r="K61" s="118"/>
    </row>
    <row r="62" spans="1:18" ht="48" customHeight="1" thickBot="1">
      <c r="B62" s="164"/>
      <c r="E62" s="235"/>
      <c r="F62" s="112"/>
      <c r="J62" s="244"/>
    </row>
    <row r="63" spans="1:18" ht="30.75" customHeight="1" thickBot="1">
      <c r="A63" s="9"/>
      <c r="B63" s="272" t="s">
        <v>615</v>
      </c>
      <c r="C63" s="126"/>
      <c r="D63" s="211" t="s">
        <v>180</v>
      </c>
      <c r="E63" s="237" t="s">
        <v>187</v>
      </c>
      <c r="F63" s="183" t="s">
        <v>346</v>
      </c>
      <c r="G63" s="212" t="s">
        <v>347</v>
      </c>
      <c r="H63" s="213" t="s">
        <v>348</v>
      </c>
      <c r="I63" s="180" t="s">
        <v>349</v>
      </c>
      <c r="J63" s="238" t="s">
        <v>350</v>
      </c>
      <c r="K63" s="71" t="s">
        <v>191</v>
      </c>
      <c r="L63" s="9"/>
      <c r="M63" s="9"/>
      <c r="N63" s="9"/>
      <c r="O63" s="9"/>
      <c r="P63" s="9"/>
      <c r="Q63" s="9"/>
      <c r="R63" s="9"/>
    </row>
    <row r="64" spans="1:18" ht="24.75" customHeight="1" thickBot="1">
      <c r="B64" s="267"/>
      <c r="C64" s="61" t="str">
        <f>Roster!C28</f>
        <v>Anthony Jones</v>
      </c>
      <c r="D64" s="224">
        <v>210</v>
      </c>
      <c r="E64" s="240">
        <f>TRUNC((Percentage!E4-'Hoffman Score'!D64)*Percentage!C4)</f>
        <v>0</v>
      </c>
      <c r="F64" s="228"/>
      <c r="G64" s="229"/>
      <c r="H64" s="245"/>
      <c r="I64" s="215">
        <f>SUM(F64:H64)</f>
        <v>0</v>
      </c>
      <c r="J64" s="241">
        <f>E64*3</f>
        <v>0</v>
      </c>
      <c r="K64" s="199">
        <f>SUM(I64:J64)</f>
        <v>0</v>
      </c>
    </row>
    <row r="65" spans="1:18" ht="24" customHeight="1">
      <c r="B65" s="164"/>
      <c r="C65" s="43"/>
      <c r="D65" s="43"/>
      <c r="E65" s="235"/>
      <c r="F65" s="112"/>
      <c r="G65" s="43"/>
      <c r="H65" s="43"/>
      <c r="I65" s="8"/>
      <c r="J65" s="243"/>
      <c r="K65" s="118"/>
    </row>
    <row r="66" spans="1:18" ht="48" customHeight="1" thickBot="1">
      <c r="B66" s="164"/>
      <c r="E66" s="235"/>
      <c r="F66" s="112"/>
      <c r="J66" s="244"/>
    </row>
    <row r="67" spans="1:18" ht="30.75" customHeight="1" thickBot="1">
      <c r="A67" s="9"/>
      <c r="B67" s="272" t="s">
        <v>622</v>
      </c>
      <c r="C67" s="126"/>
      <c r="D67" s="211" t="s">
        <v>180</v>
      </c>
      <c r="E67" s="237" t="s">
        <v>187</v>
      </c>
      <c r="F67" s="183" t="s">
        <v>346</v>
      </c>
      <c r="G67" s="212" t="s">
        <v>347</v>
      </c>
      <c r="H67" s="213" t="s">
        <v>348</v>
      </c>
      <c r="I67" s="180" t="s">
        <v>349</v>
      </c>
      <c r="J67" s="238" t="s">
        <v>350</v>
      </c>
      <c r="K67" s="71" t="s">
        <v>191</v>
      </c>
      <c r="L67" s="9"/>
      <c r="M67" s="9"/>
      <c r="N67" s="9"/>
      <c r="O67" s="9"/>
      <c r="P67" s="9"/>
      <c r="Q67" s="9"/>
      <c r="R67" s="9"/>
    </row>
    <row r="68" spans="1:18" ht="24.75" customHeight="1" thickBot="1">
      <c r="B68" s="267"/>
      <c r="C68" s="61" t="str">
        <f>Roster!C32</f>
        <v>Elmo Hickerson</v>
      </c>
      <c r="D68" s="224">
        <v>210</v>
      </c>
      <c r="E68" s="240">
        <f>TRUNC((Percentage!E4-'Hoffman Score'!D68)*Percentage!C4)</f>
        <v>0</v>
      </c>
      <c r="F68" s="228"/>
      <c r="G68" s="229"/>
      <c r="H68" s="245"/>
      <c r="I68" s="215">
        <f>SUM(F68:H68)</f>
        <v>0</v>
      </c>
      <c r="J68" s="241">
        <f>E68*3</f>
        <v>0</v>
      </c>
      <c r="K68" s="199">
        <f>SUM(I68:J68)</f>
        <v>0</v>
      </c>
    </row>
    <row r="69" spans="1:18" ht="24" customHeight="1">
      <c r="B69" s="164"/>
      <c r="C69" s="43"/>
      <c r="D69" s="43"/>
      <c r="E69" s="235"/>
      <c r="F69" s="112"/>
      <c r="G69" s="43"/>
      <c r="H69" s="43"/>
      <c r="I69" s="8"/>
      <c r="J69" s="243"/>
      <c r="K69" s="118"/>
    </row>
    <row r="70" spans="1:18" ht="48" customHeight="1" thickBot="1">
      <c r="B70" s="164"/>
      <c r="E70" s="235"/>
      <c r="F70" s="112"/>
      <c r="J70" s="244"/>
    </row>
    <row r="71" spans="1:18" ht="30.75" customHeight="1" thickBot="1">
      <c r="A71" s="9"/>
      <c r="B71" s="272" t="s">
        <v>626</v>
      </c>
      <c r="C71" s="126"/>
      <c r="D71" s="211" t="s">
        <v>180</v>
      </c>
      <c r="E71" s="237" t="s">
        <v>187</v>
      </c>
      <c r="F71" s="183" t="s">
        <v>346</v>
      </c>
      <c r="G71" s="212" t="s">
        <v>347</v>
      </c>
      <c r="H71" s="213" t="s">
        <v>348</v>
      </c>
      <c r="I71" s="180" t="s">
        <v>349</v>
      </c>
      <c r="J71" s="238" t="s">
        <v>350</v>
      </c>
      <c r="K71" s="71" t="s">
        <v>191</v>
      </c>
      <c r="L71" s="9"/>
      <c r="M71" s="9"/>
      <c r="N71" s="9"/>
      <c r="O71" s="9"/>
      <c r="P71" s="9"/>
      <c r="Q71" s="9"/>
      <c r="R71" s="9"/>
    </row>
    <row r="72" spans="1:18" ht="24.75" customHeight="1" thickBot="1">
      <c r="B72" s="267"/>
      <c r="C72" s="61" t="str">
        <f>Roster!C33</f>
        <v>Sandra Manley</v>
      </c>
      <c r="D72" s="224">
        <v>210</v>
      </c>
      <c r="E72" s="240">
        <f>TRUNC((Percentage!E4-'Hoffman Score'!D72)*Percentage!C4)</f>
        <v>0</v>
      </c>
      <c r="F72" s="228"/>
      <c r="G72" s="229"/>
      <c r="H72" s="245"/>
      <c r="I72" s="215">
        <f>SUM(F72:H72)</f>
        <v>0</v>
      </c>
      <c r="J72" s="241">
        <f>E72*3</f>
        <v>0</v>
      </c>
      <c r="K72" s="199">
        <f>SUM(I72:J72)</f>
        <v>0</v>
      </c>
    </row>
    <row r="73" spans="1:18" ht="24" customHeight="1">
      <c r="B73" s="164"/>
      <c r="C73" s="43"/>
      <c r="D73" s="43"/>
      <c r="E73" s="235"/>
      <c r="F73" s="112"/>
      <c r="G73" s="43"/>
      <c r="H73" s="43"/>
      <c r="I73" s="8"/>
      <c r="J73" s="243"/>
      <c r="K73" s="118"/>
    </row>
    <row r="74" spans="1:18" ht="48" customHeight="1" thickBot="1">
      <c r="B74" s="164"/>
      <c r="E74" s="235"/>
      <c r="F74" s="112"/>
      <c r="J74" s="244"/>
    </row>
    <row r="75" spans="1:18" ht="30.75" customHeight="1" thickBot="1">
      <c r="A75" s="9"/>
      <c r="B75" s="272" t="s">
        <v>630</v>
      </c>
      <c r="C75" s="126"/>
      <c r="D75" s="211" t="s">
        <v>180</v>
      </c>
      <c r="E75" s="237" t="s">
        <v>187</v>
      </c>
      <c r="F75" s="183" t="s">
        <v>346</v>
      </c>
      <c r="G75" s="212" t="s">
        <v>347</v>
      </c>
      <c r="H75" s="213" t="s">
        <v>348</v>
      </c>
      <c r="I75" s="180" t="s">
        <v>349</v>
      </c>
      <c r="J75" s="238" t="s">
        <v>350</v>
      </c>
      <c r="K75" s="71" t="s">
        <v>191</v>
      </c>
      <c r="L75" s="9"/>
      <c r="M75" s="9"/>
      <c r="N75" s="9"/>
      <c r="O75" s="9"/>
      <c r="P75" s="9"/>
      <c r="Q75" s="9"/>
      <c r="R75" s="9"/>
    </row>
    <row r="76" spans="1:18" ht="24.75" customHeight="1" thickBot="1">
      <c r="B76" s="267"/>
      <c r="C76" s="61" t="str">
        <f>Roster!C34</f>
        <v>Terrie Bogle</v>
      </c>
      <c r="D76" s="224">
        <v>210</v>
      </c>
      <c r="E76" s="240">
        <f>TRUNC((Percentage!E4-'Hoffman Score'!D76)*Percentage!C4)</f>
        <v>0</v>
      </c>
      <c r="F76" s="228"/>
      <c r="G76" s="229"/>
      <c r="H76" s="245"/>
      <c r="I76" s="215">
        <f>SUM(F76:H76)</f>
        <v>0</v>
      </c>
      <c r="J76" s="241">
        <f>E76*3</f>
        <v>0</v>
      </c>
      <c r="K76" s="199">
        <f>SUM(I76:J76)</f>
        <v>0</v>
      </c>
    </row>
    <row r="77" spans="1:18" ht="24" customHeight="1">
      <c r="B77" s="164"/>
      <c r="C77" s="43"/>
      <c r="D77" s="43"/>
      <c r="E77" s="235"/>
      <c r="F77" s="112"/>
      <c r="G77" s="43"/>
      <c r="H77" s="43"/>
      <c r="I77" s="8"/>
      <c r="J77" s="243"/>
      <c r="K77" s="118"/>
    </row>
    <row r="78" spans="1:18" ht="48" customHeight="1" thickBot="1">
      <c r="B78" s="164"/>
      <c r="E78" s="235"/>
      <c r="F78" s="112"/>
      <c r="J78" s="244"/>
    </row>
    <row r="79" spans="1:18" ht="30.75" customHeight="1" thickBot="1">
      <c r="A79" s="9"/>
      <c r="B79" s="273" t="s">
        <v>634</v>
      </c>
      <c r="C79" s="126"/>
      <c r="D79" s="211" t="s">
        <v>180</v>
      </c>
      <c r="E79" s="237" t="s">
        <v>187</v>
      </c>
      <c r="F79" s="183" t="s">
        <v>346</v>
      </c>
      <c r="G79" s="212" t="s">
        <v>347</v>
      </c>
      <c r="H79" s="213" t="s">
        <v>348</v>
      </c>
      <c r="I79" s="180" t="s">
        <v>349</v>
      </c>
      <c r="J79" s="238" t="s">
        <v>350</v>
      </c>
      <c r="K79" s="71" t="s">
        <v>191</v>
      </c>
      <c r="L79" s="9"/>
      <c r="M79" s="9"/>
      <c r="N79" s="9"/>
      <c r="O79" s="9"/>
      <c r="P79" s="9"/>
      <c r="Q79" s="9"/>
      <c r="R79" s="9"/>
    </row>
    <row r="80" spans="1:18" ht="24.75" customHeight="1" thickBot="1">
      <c r="B80" s="306"/>
      <c r="C80" s="61" t="str">
        <f>Roster!C35</f>
        <v>Ken Arnold</v>
      </c>
      <c r="D80" s="214">
        <f>Roster!I35</f>
        <v>170</v>
      </c>
      <c r="E80" s="240">
        <f>TRUNC((Percentage!E4-'Hoffman Score'!D80)*Percentage!C4)</f>
        <v>36</v>
      </c>
      <c r="F80" s="154">
        <v>191</v>
      </c>
      <c r="G80" s="155">
        <v>145</v>
      </c>
      <c r="H80" s="193">
        <v>166</v>
      </c>
      <c r="I80" s="215">
        <f>SUM(F80:H80)</f>
        <v>502</v>
      </c>
      <c r="J80" s="241">
        <f>E80*3</f>
        <v>108</v>
      </c>
      <c r="K80" s="199">
        <f>SUM(I80:J80)</f>
        <v>610</v>
      </c>
    </row>
    <row r="81" spans="1:18" ht="24" customHeight="1">
      <c r="B81" s="164"/>
      <c r="C81" s="43"/>
      <c r="D81" s="43"/>
      <c r="E81" s="235"/>
      <c r="F81" s="112"/>
      <c r="G81" s="43"/>
      <c r="H81" s="43"/>
      <c r="I81" s="8"/>
      <c r="J81" s="243"/>
      <c r="K81" s="118"/>
    </row>
    <row r="82" spans="1:18" ht="48" customHeight="1" thickBot="1">
      <c r="B82" s="164"/>
      <c r="E82" s="235"/>
      <c r="F82" s="112"/>
      <c r="J82" s="244"/>
    </row>
    <row r="83" spans="1:18" ht="30.75" customHeight="1" thickBot="1">
      <c r="A83" s="9"/>
      <c r="B83" s="304" t="s">
        <v>640</v>
      </c>
      <c r="C83" s="126"/>
      <c r="D83" s="211" t="s">
        <v>180</v>
      </c>
      <c r="E83" s="237" t="s">
        <v>187</v>
      </c>
      <c r="F83" s="183" t="s">
        <v>346</v>
      </c>
      <c r="G83" s="212" t="s">
        <v>347</v>
      </c>
      <c r="H83" s="213" t="s">
        <v>348</v>
      </c>
      <c r="I83" s="180" t="s">
        <v>349</v>
      </c>
      <c r="J83" s="238" t="s">
        <v>350</v>
      </c>
      <c r="K83" s="71" t="s">
        <v>191</v>
      </c>
      <c r="L83" s="9"/>
      <c r="M83" s="9"/>
      <c r="N83" s="9"/>
      <c r="O83" s="9"/>
      <c r="P83" s="9"/>
      <c r="Q83" s="9"/>
      <c r="R83" s="9"/>
    </row>
    <row r="84" spans="1:18" ht="24.75" customHeight="1" thickBot="1">
      <c r="B84" s="303"/>
      <c r="C84" s="61" t="str">
        <f>Roster!C39</f>
        <v>Walter Haskett</v>
      </c>
      <c r="D84" s="214">
        <f>Roster!I39</f>
        <v>174</v>
      </c>
      <c r="E84" s="240">
        <f>TRUNC((Percentage!E4-'Hoffman Score'!D84)*Percentage!C4)</f>
        <v>32</v>
      </c>
      <c r="F84" s="154">
        <v>213</v>
      </c>
      <c r="G84" s="155">
        <v>188</v>
      </c>
      <c r="H84" s="193">
        <v>176</v>
      </c>
      <c r="I84" s="215">
        <f>SUM(F84:H84)</f>
        <v>577</v>
      </c>
      <c r="J84" s="241">
        <f>E84*3</f>
        <v>96</v>
      </c>
      <c r="K84" s="199">
        <f>SUM(I84:J84)</f>
        <v>673</v>
      </c>
    </row>
    <row r="85" spans="1:18" ht="24" customHeight="1">
      <c r="B85" s="164"/>
      <c r="C85" s="43"/>
      <c r="D85" s="43"/>
      <c r="E85" s="235"/>
      <c r="F85" s="112"/>
      <c r="G85" s="43"/>
      <c r="H85" s="43"/>
      <c r="I85" s="8"/>
      <c r="J85" s="243"/>
      <c r="K85" s="118"/>
    </row>
    <row r="86" spans="1:18" ht="48" customHeight="1" thickBot="1">
      <c r="B86" s="164"/>
      <c r="E86" s="235"/>
      <c r="F86" s="112"/>
      <c r="J86" s="244"/>
    </row>
    <row r="87" spans="1:18" ht="30.75" customHeight="1" thickBot="1">
      <c r="A87" s="9"/>
      <c r="B87" s="304" t="s">
        <v>644</v>
      </c>
      <c r="C87" s="126"/>
      <c r="D87" s="211" t="s">
        <v>180</v>
      </c>
      <c r="E87" s="237" t="s">
        <v>187</v>
      </c>
      <c r="F87" s="183" t="s">
        <v>346</v>
      </c>
      <c r="G87" s="212" t="s">
        <v>347</v>
      </c>
      <c r="H87" s="213" t="s">
        <v>348</v>
      </c>
      <c r="I87" s="180" t="s">
        <v>349</v>
      </c>
      <c r="J87" s="238" t="s">
        <v>350</v>
      </c>
      <c r="K87" s="71" t="s">
        <v>191</v>
      </c>
      <c r="L87" s="9"/>
      <c r="M87" s="9"/>
      <c r="N87" s="9"/>
      <c r="O87" s="9"/>
      <c r="P87" s="9"/>
      <c r="Q87" s="9"/>
      <c r="R87" s="9"/>
    </row>
    <row r="88" spans="1:18" ht="24.75" customHeight="1" thickBot="1">
      <c r="B88" s="303"/>
      <c r="C88" s="61" t="str">
        <f>Roster!C40</f>
        <v>Mary Hartzell</v>
      </c>
      <c r="D88" s="214">
        <f>Roster!I40</f>
        <v>136</v>
      </c>
      <c r="E88" s="240">
        <f>TRUNC((Percentage!E4-'Hoffman Score'!D88)*Percentage!C4)</f>
        <v>66</v>
      </c>
      <c r="F88" s="154">
        <v>112</v>
      </c>
      <c r="G88" s="155">
        <v>135</v>
      </c>
      <c r="H88" s="193">
        <v>120</v>
      </c>
      <c r="I88" s="215">
        <f>SUM(F88:H88)</f>
        <v>367</v>
      </c>
      <c r="J88" s="241">
        <f>E88*3</f>
        <v>198</v>
      </c>
      <c r="K88" s="199">
        <f>SUM(I88:J88)</f>
        <v>565</v>
      </c>
    </row>
    <row r="89" spans="1:18" ht="24" customHeight="1">
      <c r="B89" s="164"/>
      <c r="C89" s="43"/>
      <c r="D89" s="43"/>
      <c r="E89" s="235"/>
      <c r="F89" s="112"/>
      <c r="G89" s="43"/>
      <c r="H89" s="43"/>
      <c r="I89" s="8"/>
      <c r="J89" s="243"/>
      <c r="K89" s="118"/>
    </row>
    <row r="90" spans="1:18" ht="48" customHeight="1" thickBot="1">
      <c r="B90" s="164"/>
      <c r="E90" s="235"/>
      <c r="F90" s="112"/>
      <c r="J90" s="244"/>
    </row>
    <row r="91" spans="1:18" ht="30.75" customHeight="1" thickBot="1">
      <c r="A91" s="9"/>
      <c r="B91" s="272" t="s">
        <v>646</v>
      </c>
      <c r="C91" s="126"/>
      <c r="D91" s="211" t="s">
        <v>180</v>
      </c>
      <c r="E91" s="237" t="s">
        <v>187</v>
      </c>
      <c r="F91" s="183" t="s">
        <v>346</v>
      </c>
      <c r="G91" s="212" t="s">
        <v>347</v>
      </c>
      <c r="H91" s="213" t="s">
        <v>348</v>
      </c>
      <c r="I91" s="180" t="s">
        <v>349</v>
      </c>
      <c r="J91" s="238" t="s">
        <v>350</v>
      </c>
      <c r="K91" s="71" t="s">
        <v>191</v>
      </c>
      <c r="L91" s="9"/>
      <c r="M91" s="9"/>
      <c r="N91" s="9"/>
      <c r="O91" s="9"/>
      <c r="P91" s="9"/>
      <c r="Q91" s="9"/>
      <c r="R91" s="9"/>
    </row>
    <row r="92" spans="1:18" ht="24.75" customHeight="1" thickBot="1">
      <c r="B92" s="267"/>
      <c r="C92" s="61" t="str">
        <f>Roster!C41</f>
        <v>Ricky Morgan</v>
      </c>
      <c r="D92" s="224">
        <v>210</v>
      </c>
      <c r="E92" s="240">
        <f>TRUNC((Percentage!E4-'Hoffman Score'!D92)*Percentage!C4)</f>
        <v>0</v>
      </c>
      <c r="F92" s="228"/>
      <c r="G92" s="229"/>
      <c r="H92" s="245"/>
      <c r="I92" s="215">
        <f>SUM(F92:H92)</f>
        <v>0</v>
      </c>
      <c r="J92" s="241">
        <f>E92*3</f>
        <v>0</v>
      </c>
      <c r="K92" s="199">
        <f>SUM(I92:J92)</f>
        <v>0</v>
      </c>
    </row>
    <row r="93" spans="1:18" ht="24" customHeight="1">
      <c r="B93" s="164"/>
      <c r="C93" s="43"/>
      <c r="D93" s="43"/>
      <c r="E93" s="235"/>
      <c r="F93" s="112"/>
      <c r="G93" s="43"/>
      <c r="H93" s="43"/>
      <c r="I93" s="8"/>
      <c r="J93" s="243"/>
      <c r="K93" s="118"/>
    </row>
    <row r="94" spans="1:18" ht="48" customHeight="1" thickBot="1">
      <c r="B94" s="164"/>
      <c r="E94" s="235"/>
      <c r="F94" s="112"/>
      <c r="J94" s="244"/>
    </row>
    <row r="95" spans="1:18" ht="30.75" customHeight="1" thickBot="1">
      <c r="A95" s="9"/>
      <c r="B95" s="273" t="s">
        <v>648</v>
      </c>
      <c r="C95" s="126"/>
      <c r="D95" s="211" t="s">
        <v>180</v>
      </c>
      <c r="E95" s="237" t="s">
        <v>187</v>
      </c>
      <c r="F95" s="183" t="s">
        <v>346</v>
      </c>
      <c r="G95" s="212" t="s">
        <v>347</v>
      </c>
      <c r="H95" s="213" t="s">
        <v>348</v>
      </c>
      <c r="I95" s="180" t="s">
        <v>349</v>
      </c>
      <c r="J95" s="238" t="s">
        <v>350</v>
      </c>
      <c r="K95" s="71" t="s">
        <v>191</v>
      </c>
      <c r="L95" s="9"/>
      <c r="M95" s="9"/>
      <c r="N95" s="9"/>
      <c r="O95" s="9"/>
      <c r="P95" s="9"/>
      <c r="Q95" s="9"/>
      <c r="R95" s="9"/>
    </row>
    <row r="96" spans="1:18" ht="24.75" customHeight="1" thickBot="1">
      <c r="B96" s="306"/>
      <c r="C96" s="61" t="str">
        <f>Roster!C42</f>
        <v>Thomas Daugherty</v>
      </c>
      <c r="D96" s="214">
        <f>Roster!I42</f>
        <v>183</v>
      </c>
      <c r="E96" s="240">
        <f>TRUNC((Percentage!E4-'Hoffman Score'!D96)*Percentage!C4)</f>
        <v>24</v>
      </c>
      <c r="F96" s="154">
        <v>192</v>
      </c>
      <c r="G96" s="155">
        <v>187</v>
      </c>
      <c r="H96" s="193">
        <v>166</v>
      </c>
      <c r="I96" s="215">
        <f>SUM(F96:H96)</f>
        <v>545</v>
      </c>
      <c r="J96" s="241">
        <f>E96*3</f>
        <v>72</v>
      </c>
      <c r="K96" s="199">
        <f>SUM(I96:J96)</f>
        <v>617</v>
      </c>
    </row>
    <row r="97" spans="1:18" ht="24" customHeight="1">
      <c r="B97" s="164"/>
      <c r="C97" s="43"/>
      <c r="D97" s="43"/>
      <c r="E97" s="235"/>
      <c r="F97" s="112"/>
      <c r="G97" s="43"/>
      <c r="H97" s="43"/>
      <c r="I97" s="8"/>
      <c r="J97" s="243"/>
      <c r="K97" s="118"/>
    </row>
    <row r="98" spans="1:18" ht="48" customHeight="1" thickBot="1">
      <c r="B98" s="164"/>
      <c r="E98" s="235"/>
      <c r="F98" s="112"/>
      <c r="J98" s="244"/>
    </row>
    <row r="99" spans="1:18" ht="30.75" customHeight="1" thickBot="1">
      <c r="A99" s="9"/>
      <c r="B99" s="304" t="s">
        <v>649</v>
      </c>
      <c r="C99" s="126"/>
      <c r="D99" s="211" t="s">
        <v>180</v>
      </c>
      <c r="E99" s="237" t="s">
        <v>187</v>
      </c>
      <c r="F99" s="183" t="s">
        <v>346</v>
      </c>
      <c r="G99" s="212" t="s">
        <v>347</v>
      </c>
      <c r="H99" s="213" t="s">
        <v>348</v>
      </c>
      <c r="I99" s="180" t="s">
        <v>349</v>
      </c>
      <c r="J99" s="238" t="s">
        <v>350</v>
      </c>
      <c r="K99" s="71" t="s">
        <v>191</v>
      </c>
      <c r="L99" s="9"/>
      <c r="M99" s="9"/>
      <c r="N99" s="9"/>
      <c r="O99" s="9"/>
      <c r="P99" s="9"/>
      <c r="Q99" s="9"/>
      <c r="R99" s="9"/>
    </row>
    <row r="100" spans="1:18" ht="24.75" customHeight="1" thickBot="1">
      <c r="B100" s="303"/>
      <c r="C100" s="61" t="str">
        <f>Roster!C46</f>
        <v>Barbara Craig</v>
      </c>
      <c r="D100" s="214">
        <f>Roster!I46</f>
        <v>174</v>
      </c>
      <c r="E100" s="240">
        <f>TRUNC((Percentage!E4-'Hoffman Score'!D100)*Percentage!C4)</f>
        <v>32</v>
      </c>
      <c r="F100" s="154">
        <v>138</v>
      </c>
      <c r="G100" s="155">
        <v>144</v>
      </c>
      <c r="H100" s="193">
        <v>120</v>
      </c>
      <c r="I100" s="215">
        <f>SUM(F100:H100)</f>
        <v>402</v>
      </c>
      <c r="J100" s="241">
        <f>E100*3</f>
        <v>96</v>
      </c>
      <c r="K100" s="199">
        <f>SUM(I100:J100)</f>
        <v>498</v>
      </c>
    </row>
    <row r="101" spans="1:18" ht="24" customHeight="1">
      <c r="B101" s="164"/>
      <c r="C101" s="43"/>
      <c r="D101" s="43"/>
      <c r="E101" s="235"/>
      <c r="F101" s="112"/>
      <c r="G101" s="43"/>
      <c r="H101" s="43"/>
      <c r="I101" s="8"/>
      <c r="J101" s="243"/>
      <c r="K101" s="118"/>
    </row>
    <row r="102" spans="1:18" ht="48" customHeight="1" thickBot="1">
      <c r="B102" s="164"/>
      <c r="E102" s="235"/>
      <c r="F102" s="112"/>
      <c r="J102" s="244"/>
    </row>
    <row r="103" spans="1:18" ht="30.75" customHeight="1" thickBot="1">
      <c r="A103" s="9"/>
      <c r="B103" s="304" t="s">
        <v>650</v>
      </c>
      <c r="C103" s="126"/>
      <c r="D103" s="211" t="s">
        <v>180</v>
      </c>
      <c r="E103" s="237" t="s">
        <v>187</v>
      </c>
      <c r="F103" s="183" t="s">
        <v>346</v>
      </c>
      <c r="G103" s="212" t="s">
        <v>347</v>
      </c>
      <c r="H103" s="213" t="s">
        <v>348</v>
      </c>
      <c r="I103" s="180" t="s">
        <v>349</v>
      </c>
      <c r="J103" s="238" t="s">
        <v>350</v>
      </c>
      <c r="K103" s="71" t="s">
        <v>191</v>
      </c>
      <c r="L103" s="9"/>
      <c r="M103" s="9"/>
      <c r="N103" s="9"/>
      <c r="O103" s="9"/>
      <c r="P103" s="9"/>
      <c r="Q103" s="9"/>
      <c r="R103" s="9"/>
    </row>
    <row r="104" spans="1:18" ht="24.75" customHeight="1" thickBot="1">
      <c r="B104" s="303"/>
      <c r="C104" s="61" t="str">
        <f>Roster!C47</f>
        <v>Kimberly Beck</v>
      </c>
      <c r="D104" s="214">
        <f>Roster!I47</f>
        <v>149</v>
      </c>
      <c r="E104" s="240">
        <f>TRUNC((Percentage!E4-'Hoffman Score'!D104)*Percentage!C4)</f>
        <v>54</v>
      </c>
      <c r="F104" s="154">
        <v>152</v>
      </c>
      <c r="G104" s="155">
        <v>136</v>
      </c>
      <c r="H104" s="193">
        <v>156</v>
      </c>
      <c r="I104" s="215">
        <f>SUM(F104:H104)</f>
        <v>444</v>
      </c>
      <c r="J104" s="241">
        <f>E104*3</f>
        <v>162</v>
      </c>
      <c r="K104" s="199">
        <f>SUM(I104:J104)</f>
        <v>606</v>
      </c>
    </row>
    <row r="105" spans="1:18" ht="24" customHeight="1">
      <c r="B105" s="164"/>
      <c r="C105" s="43"/>
      <c r="D105" s="43"/>
      <c r="E105" s="235"/>
      <c r="F105" s="112"/>
      <c r="G105" s="43"/>
      <c r="H105" s="43"/>
      <c r="I105" s="8"/>
      <c r="J105" s="243"/>
      <c r="K105" s="118"/>
    </row>
    <row r="106" spans="1:18" ht="48" customHeight="1" thickBot="1">
      <c r="B106" s="164"/>
      <c r="E106" s="235"/>
      <c r="F106" s="112"/>
      <c r="J106" s="244"/>
    </row>
    <row r="107" spans="1:18" ht="30.75" customHeight="1" thickBot="1">
      <c r="A107" s="9"/>
      <c r="B107" s="272" t="s">
        <v>651</v>
      </c>
      <c r="C107" s="126"/>
      <c r="D107" s="211" t="s">
        <v>180</v>
      </c>
      <c r="E107" s="237" t="s">
        <v>187</v>
      </c>
      <c r="F107" s="183" t="s">
        <v>346</v>
      </c>
      <c r="G107" s="212" t="s">
        <v>347</v>
      </c>
      <c r="H107" s="213" t="s">
        <v>348</v>
      </c>
      <c r="I107" s="180" t="s">
        <v>349</v>
      </c>
      <c r="J107" s="238" t="s">
        <v>350</v>
      </c>
      <c r="K107" s="71" t="s">
        <v>191</v>
      </c>
      <c r="L107" s="9"/>
      <c r="M107" s="9"/>
      <c r="N107" s="9"/>
      <c r="O107" s="9"/>
      <c r="P107" s="9"/>
      <c r="Q107" s="9"/>
      <c r="R107" s="9"/>
    </row>
    <row r="108" spans="1:18" ht="24.75" customHeight="1" thickBot="1">
      <c r="B108" s="267"/>
      <c r="C108" s="61" t="str">
        <f>Roster!C48</f>
        <v>Kristy Mnich</v>
      </c>
      <c r="D108" s="224">
        <v>210</v>
      </c>
      <c r="E108" s="240">
        <f>TRUNC((Percentage!E4-'Hoffman Score'!D108)*Percentage!C4)</f>
        <v>0</v>
      </c>
      <c r="F108" s="228"/>
      <c r="G108" s="229"/>
      <c r="H108" s="245"/>
      <c r="I108" s="215">
        <f>SUM(F108:H108)</f>
        <v>0</v>
      </c>
      <c r="J108" s="241">
        <f>E108*3</f>
        <v>0</v>
      </c>
      <c r="K108" s="199">
        <f>SUM(I108:J108)</f>
        <v>0</v>
      </c>
    </row>
    <row r="109" spans="1:18" ht="24" customHeight="1">
      <c r="B109" s="164"/>
      <c r="C109" s="43"/>
      <c r="D109" s="43"/>
      <c r="E109" s="235"/>
      <c r="F109" s="112"/>
      <c r="G109" s="43"/>
      <c r="H109" s="43"/>
      <c r="I109" s="8"/>
      <c r="J109" s="243"/>
      <c r="K109" s="118"/>
    </row>
    <row r="110" spans="1:18" ht="48" customHeight="1" thickBot="1">
      <c r="B110" s="164"/>
      <c r="E110" s="235"/>
      <c r="F110" s="112"/>
      <c r="J110" s="244"/>
    </row>
    <row r="111" spans="1:18" ht="30.75" customHeight="1" thickBot="1">
      <c r="A111" s="9"/>
      <c r="B111" s="272" t="s">
        <v>652</v>
      </c>
      <c r="C111" s="126"/>
      <c r="D111" s="211" t="s">
        <v>180</v>
      </c>
      <c r="E111" s="237" t="s">
        <v>187</v>
      </c>
      <c r="F111" s="183" t="s">
        <v>346</v>
      </c>
      <c r="G111" s="212" t="s">
        <v>347</v>
      </c>
      <c r="H111" s="213" t="s">
        <v>348</v>
      </c>
      <c r="I111" s="180" t="s">
        <v>349</v>
      </c>
      <c r="J111" s="238" t="s">
        <v>350</v>
      </c>
      <c r="K111" s="71" t="s">
        <v>191</v>
      </c>
      <c r="L111" s="9"/>
      <c r="M111" s="9"/>
      <c r="N111" s="9"/>
      <c r="O111" s="9"/>
      <c r="P111" s="9"/>
      <c r="Q111" s="9"/>
      <c r="R111" s="9"/>
    </row>
    <row r="112" spans="1:18" ht="24.75" customHeight="1" thickBot="1">
      <c r="B112" s="267"/>
      <c r="C112" s="61" t="str">
        <f>Roster!C49</f>
        <v>Michael Mnich</v>
      </c>
      <c r="D112" s="224">
        <v>210</v>
      </c>
      <c r="E112" s="240">
        <f>TRUNC((Percentage!E4-'Hoffman Score'!D112)*Percentage!C4)</f>
        <v>0</v>
      </c>
      <c r="F112" s="228"/>
      <c r="G112" s="229"/>
      <c r="H112" s="245"/>
      <c r="I112" s="215">
        <f>SUM(F112:H112)</f>
        <v>0</v>
      </c>
      <c r="J112" s="241">
        <f>E112*3</f>
        <v>0</v>
      </c>
      <c r="K112" s="199">
        <f>SUM(I112:J112)</f>
        <v>0</v>
      </c>
    </row>
    <row r="113" spans="1:18" ht="24" customHeight="1">
      <c r="B113" s="164"/>
      <c r="C113" s="43"/>
      <c r="D113" s="43"/>
      <c r="E113" s="235"/>
      <c r="F113" s="112"/>
      <c r="G113" s="43"/>
      <c r="H113" s="43"/>
      <c r="I113" s="8"/>
      <c r="J113" s="243"/>
      <c r="K113" s="118"/>
    </row>
    <row r="114" spans="1:18" ht="48" customHeight="1" thickBot="1">
      <c r="B114" s="164"/>
      <c r="E114" s="235"/>
      <c r="F114" s="112"/>
      <c r="J114" s="244"/>
    </row>
    <row r="115" spans="1:18" ht="30.75" customHeight="1" thickBot="1">
      <c r="A115" s="9"/>
      <c r="B115" s="271" t="s">
        <v>653</v>
      </c>
      <c r="C115" s="126"/>
      <c r="D115" s="211" t="s">
        <v>180</v>
      </c>
      <c r="E115" s="237" t="s">
        <v>187</v>
      </c>
      <c r="F115" s="183" t="s">
        <v>346</v>
      </c>
      <c r="G115" s="212" t="s">
        <v>347</v>
      </c>
      <c r="H115" s="213" t="s">
        <v>348</v>
      </c>
      <c r="I115" s="180" t="s">
        <v>349</v>
      </c>
      <c r="J115" s="238" t="s">
        <v>350</v>
      </c>
      <c r="K115" s="71" t="s">
        <v>191</v>
      </c>
      <c r="L115" s="9"/>
      <c r="M115" s="9"/>
      <c r="N115" s="9"/>
      <c r="O115" s="9"/>
      <c r="P115" s="9"/>
      <c r="Q115" s="9"/>
      <c r="R115" s="9"/>
    </row>
    <row r="116" spans="1:18" ht="24.75" customHeight="1" thickBot="1">
      <c r="B116" s="269"/>
      <c r="C116" s="61" t="str">
        <f>Roster!C53</f>
        <v>Katie Collins</v>
      </c>
      <c r="D116" s="224">
        <v>210</v>
      </c>
      <c r="E116" s="240">
        <f>TRUNC((Percentage!E4-'Hoffman Score'!D116)*Percentage!C4)</f>
        <v>0</v>
      </c>
      <c r="F116" s="228"/>
      <c r="G116" s="229"/>
      <c r="H116" s="245"/>
      <c r="I116" s="215">
        <f>SUM(F116:H116)</f>
        <v>0</v>
      </c>
      <c r="J116" s="241">
        <f>E116*3</f>
        <v>0</v>
      </c>
      <c r="K116" s="199">
        <v>0</v>
      </c>
    </row>
    <row r="117" spans="1:18" ht="24" customHeight="1">
      <c r="B117" s="164"/>
      <c r="C117" s="43"/>
      <c r="D117" s="43"/>
      <c r="E117" s="235"/>
      <c r="F117" s="112"/>
      <c r="G117" s="43"/>
      <c r="H117" s="43"/>
      <c r="I117" s="8"/>
      <c r="J117" s="243"/>
      <c r="K117" s="118"/>
    </row>
    <row r="118" spans="1:18" ht="48" customHeight="1" thickBot="1">
      <c r="B118" s="164"/>
      <c r="E118" s="235"/>
      <c r="F118" s="112"/>
      <c r="J118" s="244"/>
    </row>
    <row r="119" spans="1:18" ht="30.75" customHeight="1" thickBot="1">
      <c r="A119" s="9"/>
      <c r="B119" s="271" t="s">
        <v>654</v>
      </c>
      <c r="C119" s="126"/>
      <c r="D119" s="211" t="s">
        <v>180</v>
      </c>
      <c r="E119" s="237" t="s">
        <v>187</v>
      </c>
      <c r="F119" s="183" t="s">
        <v>346</v>
      </c>
      <c r="G119" s="212" t="s">
        <v>347</v>
      </c>
      <c r="H119" s="213" t="s">
        <v>348</v>
      </c>
      <c r="I119" s="180" t="s">
        <v>349</v>
      </c>
      <c r="J119" s="238" t="s">
        <v>350</v>
      </c>
      <c r="K119" s="71" t="s">
        <v>191</v>
      </c>
      <c r="L119" s="9"/>
      <c r="M119" s="9"/>
      <c r="N119" s="9"/>
      <c r="O119" s="9"/>
      <c r="P119" s="9"/>
      <c r="Q119" s="9"/>
      <c r="R119" s="9"/>
    </row>
    <row r="120" spans="1:18" ht="24.75" customHeight="1" thickBot="1">
      <c r="B120" s="269"/>
      <c r="C120" s="61" t="str">
        <f>Roster!C54</f>
        <v>Frank Roop, Jr.</v>
      </c>
      <c r="D120" s="224">
        <v>210</v>
      </c>
      <c r="E120" s="240">
        <f>TRUNC((Percentage!E4-'Hoffman Score'!D120)*Percentage!C4)</f>
        <v>0</v>
      </c>
      <c r="F120" s="228"/>
      <c r="G120" s="229"/>
      <c r="H120" s="245"/>
      <c r="I120" s="215">
        <f>SUM(F120:H120)</f>
        <v>0</v>
      </c>
      <c r="J120" s="241">
        <f>E120*3</f>
        <v>0</v>
      </c>
      <c r="K120" s="199">
        <v>0</v>
      </c>
    </row>
    <row r="121" spans="1:18" ht="24" customHeight="1">
      <c r="B121" s="164"/>
      <c r="C121" s="43"/>
      <c r="D121" s="43"/>
      <c r="E121" s="235"/>
      <c r="F121" s="112"/>
      <c r="G121" s="43"/>
      <c r="H121" s="43"/>
      <c r="I121" s="8"/>
      <c r="J121" s="243"/>
      <c r="K121" s="118"/>
    </row>
    <row r="122" spans="1:18" ht="48" customHeight="1" thickBot="1">
      <c r="B122" s="164"/>
      <c r="E122" s="235"/>
      <c r="F122" s="112"/>
      <c r="J122" s="244"/>
    </row>
    <row r="123" spans="1:18" ht="30.75" customHeight="1" thickBot="1">
      <c r="A123" s="9"/>
      <c r="B123" s="271" t="s">
        <v>655</v>
      </c>
      <c r="C123" s="126"/>
      <c r="D123" s="211" t="s">
        <v>180</v>
      </c>
      <c r="E123" s="237" t="s">
        <v>187</v>
      </c>
      <c r="F123" s="183" t="s">
        <v>346</v>
      </c>
      <c r="G123" s="212" t="s">
        <v>347</v>
      </c>
      <c r="H123" s="213" t="s">
        <v>348</v>
      </c>
      <c r="I123" s="180" t="s">
        <v>349</v>
      </c>
      <c r="J123" s="238" t="s">
        <v>350</v>
      </c>
      <c r="K123" s="71" t="s">
        <v>191</v>
      </c>
      <c r="L123" s="9"/>
      <c r="M123" s="9"/>
      <c r="N123" s="9"/>
      <c r="O123" s="9"/>
      <c r="P123" s="9"/>
      <c r="Q123" s="9"/>
      <c r="R123" s="9"/>
    </row>
    <row r="124" spans="1:18" ht="24.75" customHeight="1" thickBot="1">
      <c r="B124" s="269"/>
      <c r="C124" s="61" t="str">
        <f>Roster!C55</f>
        <v>Wendy Mayhak</v>
      </c>
      <c r="D124" s="224">
        <v>210</v>
      </c>
      <c r="E124" s="240">
        <f>TRUNC((Percentage!E4-'Hoffman Score'!D124)*Percentage!C4)</f>
        <v>0</v>
      </c>
      <c r="F124" s="228"/>
      <c r="G124" s="229"/>
      <c r="H124" s="245"/>
      <c r="I124" s="215">
        <f>SUM(F124:H124)</f>
        <v>0</v>
      </c>
      <c r="J124" s="241">
        <f>E124*3</f>
        <v>0</v>
      </c>
      <c r="K124" s="199">
        <v>0</v>
      </c>
    </row>
    <row r="125" spans="1:18" ht="24" customHeight="1">
      <c r="B125" s="164"/>
      <c r="C125" s="43"/>
      <c r="D125" s="43"/>
      <c r="E125" s="235"/>
      <c r="F125" s="112"/>
      <c r="G125" s="43"/>
      <c r="H125" s="43"/>
      <c r="I125" s="8"/>
      <c r="J125" s="243"/>
      <c r="K125" s="118"/>
    </row>
    <row r="126" spans="1:18" ht="48" customHeight="1" thickBot="1">
      <c r="B126" s="164"/>
      <c r="E126" s="235"/>
      <c r="F126" s="112"/>
      <c r="J126" s="244"/>
    </row>
    <row r="127" spans="1:18" ht="30.75" customHeight="1" thickBot="1">
      <c r="A127" s="9"/>
      <c r="B127" s="271" t="s">
        <v>656</v>
      </c>
      <c r="C127" s="126"/>
      <c r="D127" s="211" t="s">
        <v>180</v>
      </c>
      <c r="E127" s="237" t="s">
        <v>187</v>
      </c>
      <c r="F127" s="183" t="s">
        <v>346</v>
      </c>
      <c r="G127" s="212" t="s">
        <v>347</v>
      </c>
      <c r="H127" s="213" t="s">
        <v>348</v>
      </c>
      <c r="I127" s="180" t="s">
        <v>349</v>
      </c>
      <c r="J127" s="238" t="s">
        <v>350</v>
      </c>
      <c r="K127" s="71" t="s">
        <v>191</v>
      </c>
      <c r="L127" s="9"/>
      <c r="M127" s="9"/>
      <c r="N127" s="9"/>
      <c r="O127" s="9"/>
      <c r="P127" s="9"/>
      <c r="Q127" s="9"/>
      <c r="R127" s="9"/>
    </row>
    <row r="128" spans="1:18" ht="24.75" customHeight="1" thickBot="1">
      <c r="B128" s="269"/>
      <c r="C128" s="61" t="str">
        <f>Roster!C56</f>
        <v>Calvin Anderson</v>
      </c>
      <c r="D128" s="224">
        <v>210</v>
      </c>
      <c r="E128" s="240">
        <f>TRUNC((Percentage!E4-'Hoffman Score'!D128)*Percentage!C4)</f>
        <v>0</v>
      </c>
      <c r="F128" s="228"/>
      <c r="G128" s="229"/>
      <c r="H128" s="245"/>
      <c r="I128" s="215">
        <f>SUM(F128:H128)</f>
        <v>0</v>
      </c>
      <c r="J128" s="241">
        <f>E128*3</f>
        <v>0</v>
      </c>
      <c r="K128" s="199">
        <v>0</v>
      </c>
    </row>
    <row r="129" spans="1:18" ht="24" customHeight="1">
      <c r="B129" s="164"/>
      <c r="C129" s="43"/>
      <c r="D129" s="43"/>
      <c r="E129" s="235"/>
      <c r="F129" s="112"/>
      <c r="G129" s="43"/>
      <c r="H129" s="43"/>
      <c r="I129" s="8"/>
      <c r="J129" s="243"/>
      <c r="K129" s="118"/>
    </row>
    <row r="130" spans="1:18" ht="48" customHeight="1" thickBot="1">
      <c r="B130" s="164"/>
      <c r="E130" s="235"/>
      <c r="F130" s="112"/>
      <c r="J130" s="244"/>
    </row>
    <row r="131" spans="1:18" ht="30.75" customHeight="1" thickBot="1">
      <c r="A131" s="9"/>
      <c r="B131" s="271" t="s">
        <v>657</v>
      </c>
      <c r="C131" s="126"/>
      <c r="D131" s="211" t="s">
        <v>180</v>
      </c>
      <c r="E131" s="237" t="s">
        <v>187</v>
      </c>
      <c r="F131" s="183" t="s">
        <v>346</v>
      </c>
      <c r="G131" s="212" t="s">
        <v>347</v>
      </c>
      <c r="H131" s="213" t="s">
        <v>348</v>
      </c>
      <c r="I131" s="180" t="s">
        <v>349</v>
      </c>
      <c r="J131" s="238" t="s">
        <v>350</v>
      </c>
      <c r="K131" s="71" t="s">
        <v>191</v>
      </c>
      <c r="L131" s="9"/>
      <c r="M131" s="9"/>
      <c r="N131" s="9"/>
      <c r="O131" s="9"/>
      <c r="P131" s="9"/>
      <c r="Q131" s="9"/>
      <c r="R131" s="9"/>
    </row>
    <row r="132" spans="1:18" ht="24.75" customHeight="1" thickBot="1">
      <c r="B132" s="269"/>
      <c r="C132" s="61" t="str">
        <f>Roster!C60</f>
        <v>Reginald Adams</v>
      </c>
      <c r="D132" s="224">
        <v>210</v>
      </c>
      <c r="E132" s="240">
        <f>TRUNC((Percentage!E4-'Hoffman Score'!D132)*Percentage!C4)</f>
        <v>0</v>
      </c>
      <c r="F132" s="228"/>
      <c r="G132" s="229"/>
      <c r="H132" s="245"/>
      <c r="I132" s="215">
        <f>SUM(F132:H132)</f>
        <v>0</v>
      </c>
      <c r="J132" s="241">
        <f>E132*3</f>
        <v>0</v>
      </c>
      <c r="K132" s="199">
        <v>0</v>
      </c>
    </row>
    <row r="133" spans="1:18" ht="24" customHeight="1">
      <c r="B133" s="164"/>
      <c r="C133" s="43"/>
      <c r="D133" s="43"/>
      <c r="E133" s="235"/>
      <c r="F133" s="112"/>
      <c r="G133" s="43"/>
      <c r="H133" s="43"/>
      <c r="I133" s="8"/>
      <c r="J133" s="243"/>
      <c r="K133" s="118"/>
    </row>
    <row r="134" spans="1:18" ht="48" customHeight="1" thickBot="1">
      <c r="B134" s="164"/>
      <c r="E134" s="235"/>
      <c r="F134" s="112"/>
      <c r="J134" s="244"/>
    </row>
    <row r="135" spans="1:18" ht="30.75" customHeight="1" thickBot="1">
      <c r="A135" s="9"/>
      <c r="B135" s="271" t="s">
        <v>658</v>
      </c>
      <c r="C135" s="126"/>
      <c r="D135" s="211" t="s">
        <v>180</v>
      </c>
      <c r="E135" s="237" t="s">
        <v>187</v>
      </c>
      <c r="F135" s="183" t="s">
        <v>346</v>
      </c>
      <c r="G135" s="212" t="s">
        <v>347</v>
      </c>
      <c r="H135" s="213" t="s">
        <v>348</v>
      </c>
      <c r="I135" s="180" t="s">
        <v>349</v>
      </c>
      <c r="J135" s="238" t="s">
        <v>350</v>
      </c>
      <c r="K135" s="71" t="s">
        <v>191</v>
      </c>
      <c r="L135" s="9"/>
      <c r="M135" s="9"/>
      <c r="N135" s="9"/>
      <c r="O135" s="9"/>
      <c r="P135" s="9"/>
      <c r="Q135" s="9"/>
      <c r="R135" s="9"/>
    </row>
    <row r="136" spans="1:18" ht="24.75" customHeight="1" thickBot="1">
      <c r="B136" s="269"/>
      <c r="C136" s="61" t="str">
        <f>Roster!C61</f>
        <v>Bobbye Phillips</v>
      </c>
      <c r="D136" s="224">
        <v>210</v>
      </c>
      <c r="E136" s="240">
        <f>TRUNC((Percentage!E4-'Hoffman Score'!D136)*Percentage!C4)</f>
        <v>0</v>
      </c>
      <c r="F136" s="228"/>
      <c r="G136" s="229"/>
      <c r="H136" s="245"/>
      <c r="I136" s="215">
        <f>SUM(F136:H136)</f>
        <v>0</v>
      </c>
      <c r="J136" s="241">
        <f>E136*3</f>
        <v>0</v>
      </c>
      <c r="K136" s="199">
        <v>0</v>
      </c>
    </row>
    <row r="137" spans="1:18" ht="24" customHeight="1">
      <c r="B137" s="164"/>
      <c r="C137" s="43"/>
      <c r="D137" s="43"/>
      <c r="E137" s="235"/>
      <c r="F137" s="112"/>
      <c r="G137" s="43"/>
      <c r="H137" s="43"/>
      <c r="I137" s="8"/>
      <c r="J137" s="243"/>
      <c r="K137" s="118"/>
    </row>
    <row r="138" spans="1:18" ht="48" customHeight="1" thickBot="1">
      <c r="B138" s="164"/>
      <c r="E138" s="235"/>
      <c r="F138" s="112"/>
      <c r="J138" s="244"/>
    </row>
    <row r="139" spans="1:18" ht="30.75" customHeight="1" thickBot="1">
      <c r="A139" s="9"/>
      <c r="B139" s="272" t="s">
        <v>659</v>
      </c>
      <c r="C139" s="126"/>
      <c r="D139" s="211" t="s">
        <v>180</v>
      </c>
      <c r="E139" s="237" t="s">
        <v>187</v>
      </c>
      <c r="F139" s="183" t="s">
        <v>346</v>
      </c>
      <c r="G139" s="212" t="s">
        <v>347</v>
      </c>
      <c r="H139" s="213" t="s">
        <v>348</v>
      </c>
      <c r="I139" s="180" t="s">
        <v>349</v>
      </c>
      <c r="J139" s="238" t="s">
        <v>350</v>
      </c>
      <c r="K139" s="71" t="s">
        <v>191</v>
      </c>
      <c r="L139" s="9"/>
      <c r="M139" s="9"/>
      <c r="N139" s="9"/>
      <c r="O139" s="9"/>
      <c r="P139" s="9"/>
      <c r="Q139" s="9"/>
      <c r="R139" s="9"/>
    </row>
    <row r="140" spans="1:18" ht="24.75" customHeight="1" thickBot="1">
      <c r="B140" s="267"/>
      <c r="C140" s="61" t="str">
        <f>Roster!C62</f>
        <v>Michael Triplett</v>
      </c>
      <c r="D140" s="224">
        <v>210</v>
      </c>
      <c r="E140" s="240">
        <f>TRUNC((Percentage!E4-'Hoffman Score'!D140)*Percentage!C4)</f>
        <v>0</v>
      </c>
      <c r="F140" s="228"/>
      <c r="G140" s="229"/>
      <c r="H140" s="245"/>
      <c r="I140" s="215">
        <f>SUM(F140:H140)</f>
        <v>0</v>
      </c>
      <c r="J140" s="241">
        <f>E140*3</f>
        <v>0</v>
      </c>
      <c r="K140" s="199">
        <f>SUM(I140:J140)</f>
        <v>0</v>
      </c>
    </row>
    <row r="141" spans="1:18" ht="24" customHeight="1">
      <c r="B141" s="164"/>
      <c r="C141" s="43"/>
      <c r="D141" s="43"/>
      <c r="E141" s="235"/>
      <c r="F141" s="112"/>
      <c r="G141" s="43"/>
      <c r="H141" s="43"/>
      <c r="I141" s="8"/>
      <c r="J141" s="243"/>
      <c r="K141" s="118"/>
    </row>
    <row r="142" spans="1:18" ht="48" customHeight="1" thickBot="1">
      <c r="B142" s="164"/>
      <c r="E142" s="235"/>
      <c r="F142" s="112"/>
      <c r="J142" s="244"/>
    </row>
    <row r="143" spans="1:18" ht="30.75" customHeight="1" thickBot="1">
      <c r="A143" s="9"/>
      <c r="B143" s="273" t="s">
        <v>660</v>
      </c>
      <c r="C143" s="126"/>
      <c r="D143" s="211" t="s">
        <v>180</v>
      </c>
      <c r="E143" s="237" t="s">
        <v>187</v>
      </c>
      <c r="F143" s="183" t="s">
        <v>346</v>
      </c>
      <c r="G143" s="212" t="s">
        <v>347</v>
      </c>
      <c r="H143" s="213" t="s">
        <v>348</v>
      </c>
      <c r="I143" s="180" t="s">
        <v>349</v>
      </c>
      <c r="J143" s="238" t="s">
        <v>350</v>
      </c>
      <c r="K143" s="71" t="s">
        <v>191</v>
      </c>
      <c r="L143" s="9"/>
      <c r="M143" s="9"/>
      <c r="N143" s="9"/>
      <c r="O143" s="9"/>
      <c r="P143" s="9"/>
      <c r="Q143" s="9"/>
      <c r="R143" s="9"/>
    </row>
    <row r="144" spans="1:18" ht="24.75" customHeight="1" thickBot="1">
      <c r="B144" s="306"/>
      <c r="C144" s="61" t="str">
        <f>Roster!C63</f>
        <v>Binh Nguyen</v>
      </c>
      <c r="D144" s="214">
        <f>Roster!I63</f>
        <v>198</v>
      </c>
      <c r="E144" s="240">
        <f>TRUNC((Percentage!E4-'Hoffman Score'!D144)*Percentage!C4)</f>
        <v>10</v>
      </c>
      <c r="F144" s="154">
        <v>227</v>
      </c>
      <c r="G144" s="155">
        <v>162</v>
      </c>
      <c r="H144" s="193">
        <v>225</v>
      </c>
      <c r="I144" s="215">
        <f>SUM(F144:H144)</f>
        <v>614</v>
      </c>
      <c r="J144" s="241">
        <f>E144*3</f>
        <v>30</v>
      </c>
      <c r="K144" s="199">
        <f>SUM(I144:J144)</f>
        <v>644</v>
      </c>
    </row>
    <row r="145" spans="1:18" ht="24" customHeight="1">
      <c r="B145" s="164"/>
      <c r="C145" s="43"/>
      <c r="D145" s="43"/>
      <c r="E145" s="235"/>
      <c r="F145" s="112"/>
      <c r="G145" s="43"/>
      <c r="H145" s="43"/>
      <c r="I145" s="8"/>
      <c r="J145" s="243"/>
      <c r="K145" s="118"/>
    </row>
    <row r="146" spans="1:18" ht="48" customHeight="1" thickBot="1">
      <c r="B146" s="164"/>
      <c r="E146" s="235"/>
      <c r="F146" s="112"/>
      <c r="J146" s="244"/>
    </row>
    <row r="147" spans="1:18" ht="30.75" customHeight="1" thickBot="1">
      <c r="A147" s="9"/>
      <c r="B147" s="271" t="s">
        <v>662</v>
      </c>
      <c r="C147" s="126"/>
      <c r="D147" s="211" t="s">
        <v>180</v>
      </c>
      <c r="E147" s="237" t="s">
        <v>187</v>
      </c>
      <c r="F147" s="183" t="s">
        <v>346</v>
      </c>
      <c r="G147" s="212" t="s">
        <v>347</v>
      </c>
      <c r="H147" s="213" t="s">
        <v>348</v>
      </c>
      <c r="I147" s="180" t="s">
        <v>349</v>
      </c>
      <c r="J147" s="238" t="s">
        <v>350</v>
      </c>
      <c r="K147" s="71" t="s">
        <v>191</v>
      </c>
      <c r="L147" s="9"/>
      <c r="M147" s="9"/>
      <c r="N147" s="9"/>
      <c r="O147" s="9"/>
      <c r="P147" s="9"/>
      <c r="Q147" s="9"/>
      <c r="R147" s="9"/>
    </row>
    <row r="148" spans="1:18" ht="24.75" customHeight="1" thickBot="1">
      <c r="B148" s="269"/>
      <c r="C148" s="61" t="str">
        <f>Roster!C67</f>
        <v>Tina Wimberley</v>
      </c>
      <c r="D148" s="224">
        <v>210</v>
      </c>
      <c r="E148" s="240">
        <f>TRUNC((Percentage!E4-'Hoffman Score'!D148)*Percentage!C4)</f>
        <v>0</v>
      </c>
      <c r="F148" s="228"/>
      <c r="G148" s="229"/>
      <c r="H148" s="245"/>
      <c r="I148" s="215">
        <f>SUM(F148:H148)</f>
        <v>0</v>
      </c>
      <c r="J148" s="241">
        <f>E148*3</f>
        <v>0</v>
      </c>
      <c r="K148" s="199">
        <v>0</v>
      </c>
    </row>
    <row r="149" spans="1:18" ht="24" customHeight="1">
      <c r="B149" s="164"/>
      <c r="C149" s="43"/>
      <c r="D149" s="43"/>
      <c r="E149" s="235"/>
      <c r="F149" s="112"/>
      <c r="G149" s="43"/>
      <c r="H149" s="43"/>
      <c r="I149" s="8"/>
      <c r="J149" s="243"/>
      <c r="K149" s="118"/>
    </row>
    <row r="150" spans="1:18" ht="48" customHeight="1" thickBot="1">
      <c r="B150" s="164"/>
      <c r="E150" s="235"/>
      <c r="F150" s="112"/>
      <c r="J150" s="244"/>
    </row>
    <row r="151" spans="1:18" ht="30.75" customHeight="1" thickBot="1">
      <c r="A151" s="9"/>
      <c r="B151" s="271" t="s">
        <v>663</v>
      </c>
      <c r="C151" s="126"/>
      <c r="D151" s="211" t="s">
        <v>180</v>
      </c>
      <c r="E151" s="237" t="s">
        <v>187</v>
      </c>
      <c r="F151" s="183" t="s">
        <v>346</v>
      </c>
      <c r="G151" s="212" t="s">
        <v>347</v>
      </c>
      <c r="H151" s="213" t="s">
        <v>348</v>
      </c>
      <c r="I151" s="180" t="s">
        <v>349</v>
      </c>
      <c r="J151" s="238" t="s">
        <v>350</v>
      </c>
      <c r="K151" s="71" t="s">
        <v>191</v>
      </c>
      <c r="L151" s="9"/>
      <c r="M151" s="9"/>
      <c r="N151" s="9"/>
      <c r="O151" s="9"/>
      <c r="P151" s="9"/>
      <c r="Q151" s="9"/>
      <c r="R151" s="9"/>
    </row>
    <row r="152" spans="1:18" ht="24.75" customHeight="1" thickBot="1">
      <c r="B152" s="269"/>
      <c r="C152" s="61" t="str">
        <f>Roster!C68</f>
        <v>Jennifer Fannon</v>
      </c>
      <c r="D152" s="224">
        <v>210</v>
      </c>
      <c r="E152" s="240">
        <f>TRUNC((Percentage!E4-'Hoffman Score'!D152)*Percentage!C4)</f>
        <v>0</v>
      </c>
      <c r="F152" s="228"/>
      <c r="G152" s="229"/>
      <c r="H152" s="245"/>
      <c r="I152" s="215">
        <f>SUM(F152:H152)</f>
        <v>0</v>
      </c>
      <c r="J152" s="241">
        <f>E152*3</f>
        <v>0</v>
      </c>
      <c r="K152" s="199">
        <v>0</v>
      </c>
    </row>
    <row r="153" spans="1:18" ht="24" customHeight="1">
      <c r="B153" s="164"/>
      <c r="C153" s="43"/>
      <c r="D153" s="43"/>
      <c r="E153" s="235"/>
      <c r="F153" s="112"/>
      <c r="G153" s="43"/>
      <c r="H153" s="43"/>
      <c r="I153" s="8"/>
      <c r="J153" s="243"/>
      <c r="K153" s="118"/>
    </row>
    <row r="154" spans="1:18" ht="48" customHeight="1" thickBot="1">
      <c r="B154" s="164"/>
      <c r="E154" s="235"/>
      <c r="F154" s="112"/>
      <c r="J154" s="244"/>
    </row>
    <row r="155" spans="1:18" ht="30.75" customHeight="1" thickBot="1">
      <c r="A155" s="9"/>
      <c r="B155" s="272" t="s">
        <v>664</v>
      </c>
      <c r="C155" s="126"/>
      <c r="D155" s="211" t="s">
        <v>180</v>
      </c>
      <c r="E155" s="237" t="s">
        <v>187</v>
      </c>
      <c r="F155" s="183" t="s">
        <v>346</v>
      </c>
      <c r="G155" s="212" t="s">
        <v>347</v>
      </c>
      <c r="H155" s="213" t="s">
        <v>348</v>
      </c>
      <c r="I155" s="180" t="s">
        <v>349</v>
      </c>
      <c r="J155" s="238" t="s">
        <v>350</v>
      </c>
      <c r="K155" s="71" t="s">
        <v>191</v>
      </c>
      <c r="L155" s="9"/>
      <c r="M155" s="9"/>
      <c r="N155" s="9"/>
      <c r="O155" s="9"/>
      <c r="P155" s="9"/>
      <c r="Q155" s="9"/>
      <c r="R155" s="9"/>
    </row>
    <row r="156" spans="1:18" ht="24.75" customHeight="1" thickBot="1">
      <c r="B156" s="267"/>
      <c r="C156" s="61" t="str">
        <f>Roster!C69</f>
        <v>Gregory Burk</v>
      </c>
      <c r="D156" s="224">
        <v>210</v>
      </c>
      <c r="E156" s="240">
        <f>TRUNC((Percentage!E4-'Hoffman Score'!D156)*Percentage!C4)</f>
        <v>0</v>
      </c>
      <c r="F156" s="228"/>
      <c r="G156" s="229"/>
      <c r="H156" s="245"/>
      <c r="I156" s="215">
        <f>SUM(F156:H156)</f>
        <v>0</v>
      </c>
      <c r="J156" s="241">
        <f>E156*3</f>
        <v>0</v>
      </c>
      <c r="K156" s="199">
        <f>SUM(I156:J156)</f>
        <v>0</v>
      </c>
    </row>
    <row r="157" spans="1:18" ht="24" customHeight="1">
      <c r="B157" s="164"/>
      <c r="C157" s="43"/>
      <c r="D157" s="43"/>
      <c r="E157" s="235"/>
      <c r="F157" s="112"/>
      <c r="G157" s="43"/>
      <c r="H157" s="43"/>
      <c r="I157" s="8"/>
      <c r="J157" s="243"/>
      <c r="K157" s="118"/>
    </row>
    <row r="158" spans="1:18" ht="48" customHeight="1" thickBot="1">
      <c r="B158" s="164"/>
      <c r="E158" s="235"/>
      <c r="F158" s="112"/>
      <c r="J158" s="244"/>
    </row>
    <row r="159" spans="1:18" ht="30.75" customHeight="1" thickBot="1">
      <c r="A159" s="9"/>
      <c r="B159" s="272" t="s">
        <v>665</v>
      </c>
      <c r="C159" s="126"/>
      <c r="D159" s="211" t="s">
        <v>180</v>
      </c>
      <c r="E159" s="237" t="s">
        <v>187</v>
      </c>
      <c r="F159" s="183" t="s">
        <v>346</v>
      </c>
      <c r="G159" s="212" t="s">
        <v>347</v>
      </c>
      <c r="H159" s="213" t="s">
        <v>348</v>
      </c>
      <c r="I159" s="180" t="s">
        <v>349</v>
      </c>
      <c r="J159" s="238" t="s">
        <v>350</v>
      </c>
      <c r="K159" s="71" t="s">
        <v>191</v>
      </c>
      <c r="L159" s="9"/>
      <c r="M159" s="9"/>
      <c r="N159" s="9"/>
      <c r="O159" s="9"/>
      <c r="P159" s="9"/>
      <c r="Q159" s="9"/>
      <c r="R159" s="9"/>
    </row>
    <row r="160" spans="1:18" ht="24.75" customHeight="1" thickBot="1">
      <c r="B160" s="267"/>
      <c r="C160" s="61" t="str">
        <f>Roster!C70</f>
        <v>Larry Dalton</v>
      </c>
      <c r="D160" s="224">
        <v>210</v>
      </c>
      <c r="E160" s="240">
        <f>TRUNC((Percentage!E4-'Hoffman Score'!D160)*Percentage!C4)</f>
        <v>0</v>
      </c>
      <c r="F160" s="228"/>
      <c r="G160" s="229"/>
      <c r="H160" s="245"/>
      <c r="I160" s="215">
        <f>SUM(F160:H160)</f>
        <v>0</v>
      </c>
      <c r="J160" s="241">
        <f>E160*3</f>
        <v>0</v>
      </c>
      <c r="K160" s="199">
        <f>SUM(I160:J160)</f>
        <v>0</v>
      </c>
    </row>
    <row r="161" spans="1:18" ht="24" customHeight="1">
      <c r="B161" s="164"/>
      <c r="C161" s="43"/>
      <c r="D161" s="43"/>
      <c r="E161" s="235"/>
      <c r="F161" s="112"/>
      <c r="G161" s="43"/>
      <c r="H161" s="43"/>
      <c r="I161" s="8"/>
      <c r="J161" s="243"/>
      <c r="K161" s="118"/>
    </row>
    <row r="162" spans="1:18" ht="48" customHeight="1" thickBot="1">
      <c r="B162" s="164"/>
      <c r="E162" s="235"/>
      <c r="F162" s="112"/>
      <c r="J162" s="244"/>
    </row>
    <row r="163" spans="1:18" ht="30.75" customHeight="1" thickBot="1">
      <c r="A163" s="9"/>
      <c r="B163" s="272" t="s">
        <v>667</v>
      </c>
      <c r="C163" s="126"/>
      <c r="D163" s="211" t="s">
        <v>180</v>
      </c>
      <c r="E163" s="237" t="s">
        <v>187</v>
      </c>
      <c r="F163" s="183" t="s">
        <v>346</v>
      </c>
      <c r="G163" s="212" t="s">
        <v>347</v>
      </c>
      <c r="H163" s="213" t="s">
        <v>348</v>
      </c>
      <c r="I163" s="180" t="s">
        <v>349</v>
      </c>
      <c r="J163" s="238" t="s">
        <v>350</v>
      </c>
      <c r="K163" s="71" t="s">
        <v>191</v>
      </c>
      <c r="L163" s="9"/>
      <c r="M163" s="9"/>
      <c r="N163" s="9"/>
      <c r="O163" s="9"/>
      <c r="P163" s="9"/>
      <c r="Q163" s="9"/>
      <c r="R163" s="9"/>
    </row>
    <row r="164" spans="1:18" ht="24.75" customHeight="1" thickBot="1">
      <c r="B164" s="267"/>
      <c r="C164" s="61" t="str">
        <f>Roster!C74</f>
        <v>Philip Mills</v>
      </c>
      <c r="D164" s="224">
        <v>210</v>
      </c>
      <c r="E164" s="240">
        <f>TRUNC((Percentage!E4-'Hoffman Score'!D164)*Percentage!C4)</f>
        <v>0</v>
      </c>
      <c r="F164" s="228"/>
      <c r="G164" s="229"/>
      <c r="H164" s="245"/>
      <c r="I164" s="215">
        <f>SUM(F164:H164)</f>
        <v>0</v>
      </c>
      <c r="J164" s="241">
        <f>E164*3</f>
        <v>0</v>
      </c>
      <c r="K164" s="199">
        <f>SUM(I164:J164)</f>
        <v>0</v>
      </c>
    </row>
    <row r="165" spans="1:18" ht="24" customHeight="1">
      <c r="B165" s="164"/>
      <c r="C165" s="43"/>
      <c r="D165" s="43"/>
      <c r="E165" s="235"/>
      <c r="F165" s="112"/>
      <c r="G165" s="43"/>
      <c r="H165" s="43"/>
      <c r="I165" s="8"/>
      <c r="J165" s="243"/>
      <c r="K165" s="118"/>
    </row>
    <row r="166" spans="1:18" ht="48" customHeight="1" thickBot="1">
      <c r="B166" s="164"/>
      <c r="E166" s="235"/>
      <c r="F166" s="112"/>
      <c r="J166" s="244"/>
    </row>
    <row r="167" spans="1:18" ht="30.75" customHeight="1" thickBot="1">
      <c r="A167" s="9"/>
      <c r="B167" s="271" t="s">
        <v>669</v>
      </c>
      <c r="C167" s="126"/>
      <c r="D167" s="211" t="s">
        <v>180</v>
      </c>
      <c r="E167" s="237" t="s">
        <v>187</v>
      </c>
      <c r="F167" s="183" t="s">
        <v>346</v>
      </c>
      <c r="G167" s="212" t="s">
        <v>347</v>
      </c>
      <c r="H167" s="213" t="s">
        <v>348</v>
      </c>
      <c r="I167" s="180" t="s">
        <v>349</v>
      </c>
      <c r="J167" s="238" t="s">
        <v>350</v>
      </c>
      <c r="K167" s="71" t="s">
        <v>191</v>
      </c>
      <c r="L167" s="9"/>
      <c r="M167" s="9"/>
      <c r="N167" s="9"/>
      <c r="O167" s="9"/>
      <c r="P167" s="9"/>
      <c r="Q167" s="9"/>
      <c r="R167" s="9"/>
    </row>
    <row r="168" spans="1:18" ht="24.75" customHeight="1" thickBot="1">
      <c r="B168" s="269"/>
      <c r="C168" s="61" t="str">
        <f>Roster!C75</f>
        <v>Anthony Mowl</v>
      </c>
      <c r="D168" s="224">
        <v>210</v>
      </c>
      <c r="E168" s="240">
        <f>TRUNC((Percentage!E4-'Hoffman Score'!D168)*Percentage!C4)</f>
        <v>0</v>
      </c>
      <c r="F168" s="228"/>
      <c r="G168" s="229"/>
      <c r="H168" s="245"/>
      <c r="I168" s="215">
        <f>SUM(F168:H168)</f>
        <v>0</v>
      </c>
      <c r="J168" s="241">
        <f>E168*3</f>
        <v>0</v>
      </c>
      <c r="K168" s="199">
        <v>0</v>
      </c>
    </row>
    <row r="169" spans="1:18" ht="24" customHeight="1">
      <c r="B169" s="164"/>
      <c r="C169" s="43"/>
      <c r="D169" s="43"/>
      <c r="E169" s="235"/>
      <c r="F169" s="112"/>
      <c r="G169" s="43"/>
      <c r="H169" s="43"/>
      <c r="I169" s="8"/>
      <c r="J169" s="243"/>
      <c r="K169" s="118"/>
    </row>
    <row r="170" spans="1:18" ht="48" customHeight="1" thickBot="1">
      <c r="B170" s="164"/>
      <c r="E170" s="235"/>
      <c r="F170" s="112"/>
      <c r="J170" s="244"/>
    </row>
    <row r="171" spans="1:18" ht="30.75" customHeight="1" thickBot="1">
      <c r="A171" s="9"/>
      <c r="B171" s="271" t="s">
        <v>671</v>
      </c>
      <c r="C171" s="126"/>
      <c r="D171" s="211" t="s">
        <v>180</v>
      </c>
      <c r="E171" s="237" t="s">
        <v>187</v>
      </c>
      <c r="F171" s="183" t="s">
        <v>346</v>
      </c>
      <c r="G171" s="212" t="s">
        <v>347</v>
      </c>
      <c r="H171" s="213" t="s">
        <v>348</v>
      </c>
      <c r="I171" s="180" t="s">
        <v>349</v>
      </c>
      <c r="J171" s="238" t="s">
        <v>350</v>
      </c>
      <c r="K171" s="71" t="s">
        <v>191</v>
      </c>
      <c r="L171" s="9"/>
      <c r="M171" s="9"/>
      <c r="N171" s="9"/>
      <c r="O171" s="9"/>
      <c r="P171" s="9"/>
      <c r="Q171" s="9"/>
      <c r="R171" s="9"/>
    </row>
    <row r="172" spans="1:18" ht="24.75" customHeight="1" thickBot="1">
      <c r="B172" s="269"/>
      <c r="C172" s="61" t="str">
        <f>Roster!C76</f>
        <v>Jerilyn Mayhak</v>
      </c>
      <c r="D172" s="224">
        <v>210</v>
      </c>
      <c r="E172" s="240">
        <f>TRUNC((Percentage!E4-'Hoffman Score'!D172)*Percentage!C4)</f>
        <v>0</v>
      </c>
      <c r="F172" s="228"/>
      <c r="G172" s="229"/>
      <c r="H172" s="245"/>
      <c r="I172" s="215">
        <f>SUM(F172:H172)</f>
        <v>0</v>
      </c>
      <c r="J172" s="241">
        <f>E172*3</f>
        <v>0</v>
      </c>
      <c r="K172" s="199">
        <v>0</v>
      </c>
    </row>
    <row r="173" spans="1:18" ht="24" customHeight="1">
      <c r="B173" s="164"/>
      <c r="C173" s="43"/>
      <c r="D173" s="43"/>
      <c r="E173" s="235"/>
      <c r="F173" s="112"/>
      <c r="G173" s="43"/>
      <c r="H173" s="43"/>
      <c r="I173" s="8"/>
      <c r="J173" s="243"/>
      <c r="K173" s="118"/>
    </row>
    <row r="174" spans="1:18" ht="48" customHeight="1" thickBot="1">
      <c r="B174" s="164"/>
      <c r="E174" s="235"/>
      <c r="F174" s="112"/>
      <c r="J174" s="244"/>
    </row>
    <row r="175" spans="1:18" ht="30.75" customHeight="1" thickBot="1">
      <c r="A175" s="9"/>
      <c r="B175" s="271" t="s">
        <v>672</v>
      </c>
      <c r="C175" s="126"/>
      <c r="D175" s="211" t="s">
        <v>180</v>
      </c>
      <c r="E175" s="237" t="s">
        <v>187</v>
      </c>
      <c r="F175" s="183" t="s">
        <v>346</v>
      </c>
      <c r="G175" s="212" t="s">
        <v>347</v>
      </c>
      <c r="H175" s="213" t="s">
        <v>348</v>
      </c>
      <c r="I175" s="180" t="s">
        <v>349</v>
      </c>
      <c r="J175" s="238" t="s">
        <v>350</v>
      </c>
      <c r="K175" s="71" t="s">
        <v>191</v>
      </c>
      <c r="L175" s="9"/>
      <c r="M175" s="9"/>
      <c r="N175" s="9"/>
      <c r="O175" s="9"/>
      <c r="P175" s="9"/>
      <c r="Q175" s="9"/>
      <c r="R175" s="9"/>
    </row>
    <row r="176" spans="1:18" ht="24.75" customHeight="1" thickBot="1">
      <c r="B176" s="269"/>
      <c r="C176" s="61" t="str">
        <f>Roster!C77</f>
        <v>Andrew Donatich</v>
      </c>
      <c r="D176" s="224">
        <v>210</v>
      </c>
      <c r="E176" s="240">
        <f>TRUNC((Percentage!E4-'Hoffman Score'!D176)*Percentage!C4)</f>
        <v>0</v>
      </c>
      <c r="F176" s="228"/>
      <c r="G176" s="229"/>
      <c r="H176" s="245"/>
      <c r="I176" s="215">
        <f>SUM(F176:H176)</f>
        <v>0</v>
      </c>
      <c r="J176" s="241">
        <f>E176*3</f>
        <v>0</v>
      </c>
      <c r="K176" s="199">
        <v>0</v>
      </c>
    </row>
    <row r="177" spans="1:18" ht="24" customHeight="1">
      <c r="B177" s="164"/>
      <c r="C177" s="43"/>
      <c r="D177" s="43"/>
      <c r="E177" s="235"/>
      <c r="F177" s="112"/>
      <c r="G177" s="43"/>
      <c r="H177" s="43"/>
      <c r="I177" s="8"/>
      <c r="J177" s="243"/>
      <c r="K177" s="118"/>
    </row>
    <row r="178" spans="1:18" ht="48" customHeight="1" thickBot="1">
      <c r="B178" s="164"/>
      <c r="E178" s="235"/>
      <c r="F178" s="112"/>
      <c r="J178" s="244"/>
    </row>
    <row r="179" spans="1:18" ht="30.75" customHeight="1" thickBot="1">
      <c r="A179" s="9"/>
      <c r="B179" s="272" t="s">
        <v>673</v>
      </c>
      <c r="C179" s="126"/>
      <c r="D179" s="211" t="s">
        <v>180</v>
      </c>
      <c r="E179" s="237" t="s">
        <v>187</v>
      </c>
      <c r="F179" s="183" t="s">
        <v>346</v>
      </c>
      <c r="G179" s="212" t="s">
        <v>347</v>
      </c>
      <c r="H179" s="213" t="s">
        <v>348</v>
      </c>
      <c r="I179" s="180" t="s">
        <v>349</v>
      </c>
      <c r="J179" s="238" t="s">
        <v>350</v>
      </c>
      <c r="K179" s="71" t="s">
        <v>191</v>
      </c>
      <c r="L179" s="9"/>
      <c r="M179" s="9"/>
      <c r="N179" s="9"/>
      <c r="O179" s="9"/>
      <c r="P179" s="9"/>
      <c r="Q179" s="9"/>
      <c r="R179" s="9"/>
    </row>
    <row r="180" spans="1:18" ht="24.75" customHeight="1" thickBot="1">
      <c r="B180" s="267"/>
      <c r="C180" s="61" t="str">
        <f>Roster!C81</f>
        <v>Linda Smith</v>
      </c>
      <c r="D180" s="224">
        <v>210</v>
      </c>
      <c r="E180" s="240">
        <f>TRUNC((Percentage!E4-'Hoffman Score'!D180)*Percentage!C4)</f>
        <v>0</v>
      </c>
      <c r="F180" s="228"/>
      <c r="G180" s="229"/>
      <c r="H180" s="245"/>
      <c r="I180" s="215">
        <f>SUM(F180:H180)</f>
        <v>0</v>
      </c>
      <c r="J180" s="241">
        <f>E180*3</f>
        <v>0</v>
      </c>
      <c r="K180" s="199">
        <f>SUM(I180:J180)</f>
        <v>0</v>
      </c>
    </row>
    <row r="181" spans="1:18" ht="24" customHeight="1">
      <c r="B181" s="164"/>
      <c r="C181" s="43"/>
      <c r="D181" s="43"/>
      <c r="E181" s="235"/>
      <c r="F181" s="112"/>
      <c r="G181" s="43"/>
      <c r="H181" s="43"/>
      <c r="I181" s="8"/>
      <c r="J181" s="243"/>
      <c r="K181" s="118"/>
    </row>
    <row r="182" spans="1:18" ht="48" customHeight="1" thickBot="1">
      <c r="B182" s="164"/>
      <c r="E182" s="235"/>
      <c r="F182" s="112"/>
      <c r="J182" s="244"/>
    </row>
    <row r="183" spans="1:18" ht="30.75" customHeight="1" thickBot="1">
      <c r="A183" s="9"/>
      <c r="B183" s="273" t="s">
        <v>674</v>
      </c>
      <c r="C183" s="126"/>
      <c r="D183" s="211" t="s">
        <v>180</v>
      </c>
      <c r="E183" s="237" t="s">
        <v>187</v>
      </c>
      <c r="F183" s="183" t="s">
        <v>346</v>
      </c>
      <c r="G183" s="212" t="s">
        <v>347</v>
      </c>
      <c r="H183" s="213" t="s">
        <v>348</v>
      </c>
      <c r="I183" s="180" t="s">
        <v>349</v>
      </c>
      <c r="J183" s="238" t="s">
        <v>350</v>
      </c>
      <c r="K183" s="71" t="s">
        <v>191</v>
      </c>
      <c r="L183" s="9"/>
      <c r="M183" s="9"/>
      <c r="N183" s="9"/>
      <c r="O183" s="9"/>
      <c r="P183" s="9"/>
      <c r="Q183" s="9"/>
      <c r="R183" s="9"/>
    </row>
    <row r="184" spans="1:18" ht="24.75" customHeight="1" thickBot="1">
      <c r="B184" s="306"/>
      <c r="C184" s="61" t="str">
        <f>Roster!C82</f>
        <v>Charles McBee</v>
      </c>
      <c r="D184" s="214">
        <f>Roster!I82</f>
        <v>136</v>
      </c>
      <c r="E184" s="240">
        <f>TRUNC((Percentage!E4-'Hoffman Score'!D184)*Percentage!C4)</f>
        <v>66</v>
      </c>
      <c r="F184" s="154">
        <v>215</v>
      </c>
      <c r="G184" s="155">
        <v>142</v>
      </c>
      <c r="H184" s="193">
        <v>163</v>
      </c>
      <c r="I184" s="215">
        <f>SUM(F184:H184)</f>
        <v>520</v>
      </c>
      <c r="J184" s="241">
        <f>E184*3</f>
        <v>198</v>
      </c>
      <c r="K184" s="199">
        <f>SUM(I184:J184)</f>
        <v>718</v>
      </c>
    </row>
    <row r="185" spans="1:18" ht="24" customHeight="1">
      <c r="B185" s="164"/>
      <c r="C185" s="43"/>
      <c r="D185" s="43"/>
      <c r="E185" s="235"/>
      <c r="F185" s="112"/>
      <c r="G185" s="43"/>
      <c r="H185" s="43"/>
      <c r="I185" s="8"/>
      <c r="J185" s="243"/>
      <c r="K185" s="118"/>
    </row>
    <row r="186" spans="1:18" ht="48" customHeight="1" thickBot="1">
      <c r="B186" s="164"/>
      <c r="E186" s="235"/>
      <c r="F186" s="112"/>
      <c r="J186" s="244"/>
    </row>
    <row r="187" spans="1:18" ht="30.75" customHeight="1" thickBot="1">
      <c r="A187" s="9"/>
      <c r="B187" s="272" t="s">
        <v>677</v>
      </c>
      <c r="C187" s="126"/>
      <c r="D187" s="211" t="s">
        <v>180</v>
      </c>
      <c r="E187" s="237" t="s">
        <v>187</v>
      </c>
      <c r="F187" s="183" t="s">
        <v>346</v>
      </c>
      <c r="G187" s="212" t="s">
        <v>347</v>
      </c>
      <c r="H187" s="213" t="s">
        <v>348</v>
      </c>
      <c r="I187" s="180" t="s">
        <v>349</v>
      </c>
      <c r="J187" s="238" t="s">
        <v>350</v>
      </c>
      <c r="K187" s="71" t="s">
        <v>191</v>
      </c>
      <c r="L187" s="9"/>
      <c r="M187" s="9"/>
      <c r="N187" s="9"/>
      <c r="O187" s="9"/>
      <c r="P187" s="9"/>
      <c r="Q187" s="9"/>
      <c r="R187" s="9"/>
    </row>
    <row r="188" spans="1:18" ht="24.75" customHeight="1" thickBot="1">
      <c r="B188" s="267"/>
      <c r="C188" s="61" t="str">
        <f>Roster!C83</f>
        <v>James Kelly</v>
      </c>
      <c r="D188" s="224">
        <v>210</v>
      </c>
      <c r="E188" s="240">
        <f>TRUNC((Percentage!E4-'Hoffman Score'!D188)*Percentage!C4)</f>
        <v>0</v>
      </c>
      <c r="F188" s="228"/>
      <c r="G188" s="229"/>
      <c r="H188" s="245"/>
      <c r="I188" s="215">
        <f>SUM(F188:H188)</f>
        <v>0</v>
      </c>
      <c r="J188" s="241">
        <f>E188*3</f>
        <v>0</v>
      </c>
      <c r="K188" s="199">
        <f>SUM(I188:J188)</f>
        <v>0</v>
      </c>
    </row>
    <row r="189" spans="1:18" ht="24" customHeight="1">
      <c r="B189" s="164"/>
      <c r="C189" s="43"/>
      <c r="D189" s="43"/>
      <c r="E189" s="235"/>
      <c r="F189" s="112"/>
      <c r="G189" s="43"/>
      <c r="H189" s="43"/>
      <c r="I189" s="8"/>
      <c r="J189" s="243"/>
      <c r="K189" s="118"/>
    </row>
    <row r="190" spans="1:18" ht="48" customHeight="1" thickBot="1">
      <c r="B190" s="164"/>
      <c r="E190" s="235"/>
      <c r="F190" s="112"/>
      <c r="J190" s="244"/>
    </row>
    <row r="191" spans="1:18" ht="30.75" customHeight="1" thickBot="1">
      <c r="A191" s="9"/>
      <c r="B191" s="272" t="s">
        <v>680</v>
      </c>
      <c r="C191" s="126"/>
      <c r="D191" s="211" t="s">
        <v>180</v>
      </c>
      <c r="E191" s="237" t="s">
        <v>187</v>
      </c>
      <c r="F191" s="183" t="s">
        <v>346</v>
      </c>
      <c r="G191" s="212" t="s">
        <v>347</v>
      </c>
      <c r="H191" s="213" t="s">
        <v>348</v>
      </c>
      <c r="I191" s="180" t="s">
        <v>349</v>
      </c>
      <c r="J191" s="238" t="s">
        <v>350</v>
      </c>
      <c r="K191" s="71" t="s">
        <v>191</v>
      </c>
      <c r="L191" s="9"/>
      <c r="M191" s="9"/>
      <c r="N191" s="9"/>
      <c r="O191" s="9"/>
      <c r="P191" s="9"/>
      <c r="Q191" s="9"/>
      <c r="R191" s="9"/>
    </row>
    <row r="192" spans="1:18" ht="24.75" customHeight="1" thickBot="1">
      <c r="B192" s="267"/>
      <c r="C192" s="61" t="str">
        <f>Roster!C84</f>
        <v>Jerilyn Keller</v>
      </c>
      <c r="D192" s="224">
        <v>210</v>
      </c>
      <c r="E192" s="240">
        <f>TRUNC((Percentage!E4-'Hoffman Score'!D192)*Percentage!C4)</f>
        <v>0</v>
      </c>
      <c r="F192" s="228"/>
      <c r="G192" s="229"/>
      <c r="H192" s="245"/>
      <c r="I192" s="215">
        <f>SUM(F192:H192)</f>
        <v>0</v>
      </c>
      <c r="J192" s="241">
        <f>E192*3</f>
        <v>0</v>
      </c>
      <c r="K192" s="199">
        <f>SUM(I192:J192)</f>
        <v>0</v>
      </c>
    </row>
    <row r="193" spans="1:18" ht="24" customHeight="1">
      <c r="B193" s="164"/>
      <c r="C193" s="43"/>
      <c r="D193" s="43"/>
      <c r="E193" s="235"/>
      <c r="F193" s="112"/>
      <c r="G193" s="43"/>
      <c r="H193" s="43"/>
      <c r="I193" s="8"/>
      <c r="J193" s="243"/>
      <c r="K193" s="118"/>
    </row>
    <row r="194" spans="1:18" ht="48" customHeight="1" thickBot="1">
      <c r="B194" s="164"/>
      <c r="E194" s="235"/>
      <c r="F194" s="112"/>
      <c r="J194" s="244"/>
    </row>
    <row r="195" spans="1:18" ht="30.75" customHeight="1" thickBot="1">
      <c r="A195" s="9"/>
      <c r="B195" s="271" t="s">
        <v>682</v>
      </c>
      <c r="C195" s="126"/>
      <c r="D195" s="211" t="s">
        <v>180</v>
      </c>
      <c r="E195" s="237" t="s">
        <v>187</v>
      </c>
      <c r="F195" s="183" t="s">
        <v>346</v>
      </c>
      <c r="G195" s="212" t="s">
        <v>347</v>
      </c>
      <c r="H195" s="213" t="s">
        <v>348</v>
      </c>
      <c r="I195" s="180" t="s">
        <v>349</v>
      </c>
      <c r="J195" s="238" t="s">
        <v>350</v>
      </c>
      <c r="K195" s="71" t="s">
        <v>191</v>
      </c>
      <c r="L195" s="9"/>
      <c r="M195" s="9"/>
      <c r="N195" s="9"/>
      <c r="O195" s="9"/>
      <c r="P195" s="9"/>
      <c r="Q195" s="9"/>
      <c r="R195" s="9"/>
    </row>
    <row r="196" spans="1:18" ht="24.75" customHeight="1" thickBot="1">
      <c r="B196" s="269"/>
      <c r="C196" s="61" t="str">
        <f>Roster!C88</f>
        <v>Alma Gomez</v>
      </c>
      <c r="D196" s="224">
        <v>210</v>
      </c>
      <c r="E196" s="240">
        <f>TRUNC((Percentage!E4-'Hoffman Score'!D196)*Percentage!C4)</f>
        <v>0</v>
      </c>
      <c r="F196" s="228"/>
      <c r="G196" s="229"/>
      <c r="H196" s="245"/>
      <c r="I196" s="215">
        <f>SUM(F196:H196)</f>
        <v>0</v>
      </c>
      <c r="J196" s="241">
        <f>E196*3</f>
        <v>0</v>
      </c>
      <c r="K196" s="199">
        <v>0</v>
      </c>
    </row>
    <row r="197" spans="1:18" ht="24" customHeight="1">
      <c r="B197" s="164"/>
      <c r="C197" s="43"/>
      <c r="D197" s="43"/>
      <c r="E197" s="235"/>
      <c r="F197" s="112"/>
      <c r="G197" s="43"/>
      <c r="H197" s="43"/>
      <c r="I197" s="8"/>
      <c r="J197" s="243"/>
      <c r="K197" s="118"/>
    </row>
    <row r="198" spans="1:18" ht="48" customHeight="1" thickBot="1">
      <c r="B198" s="164"/>
      <c r="E198" s="235"/>
      <c r="F198" s="112"/>
      <c r="J198" s="244"/>
    </row>
    <row r="199" spans="1:18" ht="30.75" customHeight="1" thickBot="1">
      <c r="A199" s="9"/>
      <c r="B199" s="271" t="s">
        <v>685</v>
      </c>
      <c r="C199" s="126"/>
      <c r="D199" s="211" t="s">
        <v>180</v>
      </c>
      <c r="E199" s="237" t="s">
        <v>187</v>
      </c>
      <c r="F199" s="183" t="s">
        <v>346</v>
      </c>
      <c r="G199" s="212" t="s">
        <v>347</v>
      </c>
      <c r="H199" s="213" t="s">
        <v>348</v>
      </c>
      <c r="I199" s="180" t="s">
        <v>349</v>
      </c>
      <c r="J199" s="238" t="s">
        <v>350</v>
      </c>
      <c r="K199" s="71" t="s">
        <v>191</v>
      </c>
      <c r="L199" s="9"/>
      <c r="M199" s="9"/>
      <c r="N199" s="9"/>
      <c r="O199" s="9"/>
      <c r="P199" s="9"/>
      <c r="Q199" s="9"/>
      <c r="R199" s="9"/>
    </row>
    <row r="200" spans="1:18" ht="24.75" customHeight="1" thickBot="1">
      <c r="B200" s="269"/>
      <c r="C200" s="61" t="str">
        <f>Roster!C89</f>
        <v>Cody Burks</v>
      </c>
      <c r="D200" s="224">
        <v>210</v>
      </c>
      <c r="E200" s="240">
        <f>TRUNC((Percentage!E4-'Hoffman Score'!D200)*Percentage!C4)</f>
        <v>0</v>
      </c>
      <c r="F200" s="228"/>
      <c r="G200" s="229"/>
      <c r="H200" s="245"/>
      <c r="I200" s="215">
        <f>SUM(F200:H200)</f>
        <v>0</v>
      </c>
      <c r="J200" s="241">
        <f>E200*3</f>
        <v>0</v>
      </c>
      <c r="K200" s="199">
        <v>0</v>
      </c>
    </row>
    <row r="201" spans="1:18" ht="24" customHeight="1">
      <c r="B201" s="164"/>
      <c r="C201" s="43"/>
      <c r="D201" s="43"/>
      <c r="E201" s="235"/>
      <c r="F201" s="112"/>
      <c r="G201" s="43"/>
      <c r="H201" s="43"/>
      <c r="I201" s="8"/>
      <c r="J201" s="243"/>
      <c r="K201" s="118"/>
    </row>
    <row r="202" spans="1:18" ht="48" customHeight="1" thickBot="1">
      <c r="B202" s="164"/>
      <c r="E202" s="235"/>
      <c r="F202" s="112"/>
      <c r="J202" s="244"/>
    </row>
    <row r="203" spans="1:18" ht="30.75" customHeight="1" thickBot="1">
      <c r="A203" s="9"/>
      <c r="B203" s="271" t="s">
        <v>687</v>
      </c>
      <c r="C203" s="126"/>
      <c r="D203" s="211" t="s">
        <v>180</v>
      </c>
      <c r="E203" s="237" t="s">
        <v>187</v>
      </c>
      <c r="F203" s="183" t="s">
        <v>346</v>
      </c>
      <c r="G203" s="212" t="s">
        <v>347</v>
      </c>
      <c r="H203" s="213" t="s">
        <v>348</v>
      </c>
      <c r="I203" s="180" t="s">
        <v>349</v>
      </c>
      <c r="J203" s="238" t="s">
        <v>350</v>
      </c>
      <c r="K203" s="71" t="s">
        <v>191</v>
      </c>
      <c r="L203" s="9"/>
      <c r="M203" s="9"/>
      <c r="N203" s="9"/>
      <c r="O203" s="9"/>
      <c r="P203" s="9"/>
      <c r="Q203" s="9"/>
      <c r="R203" s="9"/>
    </row>
    <row r="204" spans="1:18" ht="24.75" customHeight="1" thickBot="1">
      <c r="B204" s="269"/>
      <c r="C204" s="61" t="str">
        <f>Roster!C90</f>
        <v>Mindy Treviso</v>
      </c>
      <c r="D204" s="224">
        <v>210</v>
      </c>
      <c r="E204" s="240">
        <f>TRUNC((Percentage!E4-'Hoffman Score'!D204)*Percentage!C4)</f>
        <v>0</v>
      </c>
      <c r="F204" s="228"/>
      <c r="G204" s="229"/>
      <c r="H204" s="245"/>
      <c r="I204" s="215">
        <f>SUM(F204:H204)</f>
        <v>0</v>
      </c>
      <c r="J204" s="241">
        <f>E204*3</f>
        <v>0</v>
      </c>
      <c r="K204" s="199">
        <v>0</v>
      </c>
    </row>
    <row r="205" spans="1:18" ht="24" customHeight="1">
      <c r="B205" s="164"/>
      <c r="C205" s="43"/>
      <c r="D205" s="43"/>
      <c r="E205" s="235"/>
      <c r="F205" s="112"/>
      <c r="G205" s="43"/>
      <c r="H205" s="43"/>
      <c r="I205" s="8"/>
      <c r="J205" s="243"/>
      <c r="K205" s="118"/>
    </row>
    <row r="206" spans="1:18" ht="48" customHeight="1" thickBot="1">
      <c r="B206" s="164"/>
      <c r="E206" s="235"/>
      <c r="F206" s="112"/>
      <c r="J206" s="244"/>
    </row>
    <row r="207" spans="1:18" ht="30.75" customHeight="1" thickBot="1">
      <c r="A207" s="9"/>
      <c r="B207" s="271" t="s">
        <v>688</v>
      </c>
      <c r="C207" s="126"/>
      <c r="D207" s="211" t="s">
        <v>180</v>
      </c>
      <c r="E207" s="237" t="s">
        <v>187</v>
      </c>
      <c r="F207" s="183" t="s">
        <v>346</v>
      </c>
      <c r="G207" s="212" t="s">
        <v>347</v>
      </c>
      <c r="H207" s="213" t="s">
        <v>348</v>
      </c>
      <c r="I207" s="180" t="s">
        <v>349</v>
      </c>
      <c r="J207" s="238" t="s">
        <v>350</v>
      </c>
      <c r="K207" s="71" t="s">
        <v>191</v>
      </c>
      <c r="L207" s="9"/>
      <c r="M207" s="9"/>
      <c r="N207" s="9"/>
      <c r="O207" s="9"/>
      <c r="P207" s="9"/>
      <c r="Q207" s="9"/>
      <c r="R207" s="9"/>
    </row>
    <row r="208" spans="1:18" ht="24.75" customHeight="1" thickBot="1">
      <c r="B208" s="269"/>
      <c r="C208" s="61" t="str">
        <f>Roster!C91</f>
        <v>Joseph Brown</v>
      </c>
      <c r="D208" s="224">
        <v>210</v>
      </c>
      <c r="E208" s="240">
        <f>TRUNC((Percentage!E4-'Hoffman Score'!D208)*Percentage!C4)</f>
        <v>0</v>
      </c>
      <c r="F208" s="228"/>
      <c r="G208" s="229"/>
      <c r="H208" s="245"/>
      <c r="I208" s="215">
        <f>SUM(F208:H208)</f>
        <v>0</v>
      </c>
      <c r="J208" s="241">
        <f>E208*3</f>
        <v>0</v>
      </c>
      <c r="K208" s="199">
        <v>0</v>
      </c>
    </row>
    <row r="209" spans="1:18" ht="24" customHeight="1">
      <c r="B209" s="164"/>
      <c r="C209" s="43"/>
      <c r="D209" s="43"/>
      <c r="E209" s="235"/>
      <c r="F209" s="112"/>
      <c r="G209" s="43"/>
      <c r="H209" s="43"/>
      <c r="I209" s="8"/>
      <c r="J209" s="243"/>
      <c r="K209" s="118"/>
    </row>
    <row r="210" spans="1:18" ht="48" customHeight="1" thickBot="1">
      <c r="B210" s="164"/>
      <c r="E210" s="235"/>
      <c r="F210" s="112"/>
      <c r="J210" s="244"/>
    </row>
    <row r="211" spans="1:18" ht="30.75" customHeight="1" thickBot="1">
      <c r="A211" s="9"/>
      <c r="B211" s="273" t="s">
        <v>691</v>
      </c>
      <c r="C211" s="126"/>
      <c r="D211" s="211" t="s">
        <v>180</v>
      </c>
      <c r="E211" s="237" t="s">
        <v>187</v>
      </c>
      <c r="F211" s="183" t="s">
        <v>346</v>
      </c>
      <c r="G211" s="212" t="s">
        <v>347</v>
      </c>
      <c r="H211" s="213" t="s">
        <v>348</v>
      </c>
      <c r="I211" s="180" t="s">
        <v>349</v>
      </c>
      <c r="J211" s="238" t="s">
        <v>350</v>
      </c>
      <c r="K211" s="71" t="s">
        <v>191</v>
      </c>
      <c r="L211" s="9"/>
      <c r="M211" s="9"/>
      <c r="N211" s="9"/>
      <c r="O211" s="9"/>
      <c r="P211" s="9"/>
      <c r="Q211" s="9"/>
      <c r="R211" s="9"/>
    </row>
    <row r="212" spans="1:18" ht="24.75" customHeight="1" thickBot="1">
      <c r="B212" s="306"/>
      <c r="C212" s="61" t="str">
        <f>Roster!C95</f>
        <v>Darryl Conner</v>
      </c>
      <c r="D212" s="224">
        <v>210</v>
      </c>
      <c r="E212" s="240">
        <f>TRUNC((Percentage!E4-'Hoffman Score'!D212)*Percentage!C4)</f>
        <v>0</v>
      </c>
      <c r="F212" s="154">
        <v>209</v>
      </c>
      <c r="G212" s="155">
        <v>191</v>
      </c>
      <c r="H212" s="193">
        <v>158</v>
      </c>
      <c r="I212" s="215">
        <f>SUM(F212:H212)</f>
        <v>558</v>
      </c>
      <c r="J212" s="241">
        <f>E212*3</f>
        <v>0</v>
      </c>
      <c r="K212" s="199">
        <f>SUM(I212:J212)</f>
        <v>558</v>
      </c>
    </row>
    <row r="213" spans="1:18" ht="24" customHeight="1">
      <c r="B213" s="164"/>
      <c r="C213" s="43"/>
      <c r="D213" s="43"/>
      <c r="E213" s="235"/>
      <c r="F213" s="112"/>
      <c r="G213" s="43"/>
      <c r="H213" s="43"/>
      <c r="I213" s="8"/>
      <c r="J213" s="243"/>
      <c r="K213" s="118"/>
    </row>
    <row r="214" spans="1:18" ht="48" customHeight="1" thickBot="1">
      <c r="B214" s="164"/>
      <c r="E214" s="235"/>
      <c r="F214" s="112"/>
      <c r="J214" s="244"/>
    </row>
    <row r="215" spans="1:18" ht="30.75" customHeight="1" thickBot="1">
      <c r="A215" s="9"/>
      <c r="B215" s="271" t="s">
        <v>693</v>
      </c>
      <c r="C215" s="126"/>
      <c r="D215" s="211" t="s">
        <v>180</v>
      </c>
      <c r="E215" s="237" t="s">
        <v>187</v>
      </c>
      <c r="F215" s="183" t="s">
        <v>346</v>
      </c>
      <c r="G215" s="212" t="s">
        <v>347</v>
      </c>
      <c r="H215" s="213" t="s">
        <v>348</v>
      </c>
      <c r="I215" s="180" t="s">
        <v>349</v>
      </c>
      <c r="J215" s="238" t="s">
        <v>350</v>
      </c>
      <c r="K215" s="71" t="s">
        <v>191</v>
      </c>
      <c r="L215" s="9"/>
      <c r="M215" s="9"/>
      <c r="N215" s="9"/>
      <c r="O215" s="9"/>
      <c r="P215" s="9"/>
      <c r="Q215" s="9"/>
      <c r="R215" s="9"/>
    </row>
    <row r="216" spans="1:18" ht="24.75" customHeight="1" thickBot="1">
      <c r="B216" s="269"/>
      <c r="C216" s="61" t="str">
        <f>Roster!C96</f>
        <v>Soila Reyna</v>
      </c>
      <c r="D216" s="224">
        <v>210</v>
      </c>
      <c r="E216" s="240">
        <f>TRUNC((Percentage!E4-'Hoffman Score'!D216)*Percentage!C4)</f>
        <v>0</v>
      </c>
      <c r="F216" s="228"/>
      <c r="G216" s="229"/>
      <c r="H216" s="245"/>
      <c r="I216" s="215">
        <f>SUM(F216:H216)</f>
        <v>0</v>
      </c>
      <c r="J216" s="241">
        <f>E216*3</f>
        <v>0</v>
      </c>
      <c r="K216" s="199">
        <v>0</v>
      </c>
    </row>
    <row r="217" spans="1:18" ht="24" customHeight="1">
      <c r="B217" s="164"/>
      <c r="C217" s="43"/>
      <c r="D217" s="43"/>
      <c r="E217" s="235"/>
      <c r="F217" s="112"/>
      <c r="G217" s="43"/>
      <c r="H217" s="43"/>
      <c r="I217" s="8"/>
      <c r="J217" s="243"/>
      <c r="K217" s="118"/>
    </row>
    <row r="218" spans="1:18" ht="48" customHeight="1" thickBot="1">
      <c r="B218" s="164"/>
      <c r="E218" s="235"/>
      <c r="F218" s="112"/>
      <c r="J218" s="244"/>
    </row>
    <row r="219" spans="1:18" ht="30.75" customHeight="1" thickBot="1">
      <c r="A219" s="9"/>
      <c r="B219" s="271" t="s">
        <v>695</v>
      </c>
      <c r="C219" s="126"/>
      <c r="D219" s="211" t="s">
        <v>180</v>
      </c>
      <c r="E219" s="237" t="s">
        <v>187</v>
      </c>
      <c r="F219" s="183" t="s">
        <v>346</v>
      </c>
      <c r="G219" s="212" t="s">
        <v>347</v>
      </c>
      <c r="H219" s="213" t="s">
        <v>348</v>
      </c>
      <c r="I219" s="180" t="s">
        <v>349</v>
      </c>
      <c r="J219" s="238" t="s">
        <v>350</v>
      </c>
      <c r="K219" s="71" t="s">
        <v>191</v>
      </c>
      <c r="L219" s="9"/>
      <c r="M219" s="9"/>
      <c r="N219" s="9"/>
      <c r="O219" s="9"/>
      <c r="P219" s="9"/>
      <c r="Q219" s="9"/>
      <c r="R219" s="9"/>
    </row>
    <row r="220" spans="1:18" ht="24.75" customHeight="1" thickBot="1">
      <c r="B220" s="269"/>
      <c r="C220" s="61" t="str">
        <f>Roster!C97</f>
        <v>Kelvin Crable</v>
      </c>
      <c r="D220" s="224">
        <v>210</v>
      </c>
      <c r="E220" s="240">
        <f>TRUNC((Percentage!E4-'Hoffman Score'!D220)*Percentage!C4)</f>
        <v>0</v>
      </c>
      <c r="F220" s="228"/>
      <c r="G220" s="229"/>
      <c r="H220" s="245"/>
      <c r="I220" s="215">
        <f>SUM(F220:H220)</f>
        <v>0</v>
      </c>
      <c r="J220" s="241">
        <f>E220*3</f>
        <v>0</v>
      </c>
      <c r="K220" s="199">
        <v>0</v>
      </c>
    </row>
    <row r="221" spans="1:18" ht="24" customHeight="1">
      <c r="B221" s="164"/>
      <c r="C221" s="43"/>
      <c r="D221" s="43"/>
      <c r="E221" s="235"/>
      <c r="F221" s="112"/>
      <c r="G221" s="43"/>
      <c r="H221" s="43"/>
      <c r="I221" s="8"/>
      <c r="J221" s="243"/>
      <c r="K221" s="118"/>
    </row>
    <row r="222" spans="1:18" ht="48" customHeight="1" thickBot="1">
      <c r="B222" s="164"/>
      <c r="E222" s="235"/>
      <c r="F222" s="112"/>
      <c r="J222" s="244"/>
    </row>
    <row r="223" spans="1:18" ht="30.75" customHeight="1" thickBot="1">
      <c r="A223" s="9"/>
      <c r="B223" s="271" t="s">
        <v>698</v>
      </c>
      <c r="C223" s="126"/>
      <c r="D223" s="211" t="s">
        <v>180</v>
      </c>
      <c r="E223" s="237" t="s">
        <v>187</v>
      </c>
      <c r="F223" s="183" t="s">
        <v>346</v>
      </c>
      <c r="G223" s="212" t="s">
        <v>347</v>
      </c>
      <c r="H223" s="213" t="s">
        <v>348</v>
      </c>
      <c r="I223" s="180" t="s">
        <v>349</v>
      </c>
      <c r="J223" s="238" t="s">
        <v>350</v>
      </c>
      <c r="K223" s="71" t="s">
        <v>191</v>
      </c>
      <c r="L223" s="9"/>
      <c r="M223" s="9"/>
      <c r="N223" s="9"/>
      <c r="O223" s="9"/>
      <c r="P223" s="9"/>
      <c r="Q223" s="9"/>
      <c r="R223" s="9"/>
    </row>
    <row r="224" spans="1:18" ht="24.75" customHeight="1" thickBot="1">
      <c r="B224" s="269"/>
      <c r="C224" s="61" t="str">
        <f>Roster!C98</f>
        <v>Dustin Sargent</v>
      </c>
      <c r="D224" s="224">
        <v>210</v>
      </c>
      <c r="E224" s="240">
        <f>TRUNC((Percentage!E4-'Hoffman Score'!D224)*Percentage!C4)</f>
        <v>0</v>
      </c>
      <c r="F224" s="228"/>
      <c r="G224" s="229"/>
      <c r="H224" s="245"/>
      <c r="I224" s="215">
        <f>SUM(F224:H224)</f>
        <v>0</v>
      </c>
      <c r="J224" s="241">
        <f>E224*3</f>
        <v>0</v>
      </c>
      <c r="K224" s="199">
        <v>0</v>
      </c>
    </row>
    <row r="225" spans="1:18" ht="24" customHeight="1">
      <c r="B225" s="164"/>
      <c r="C225" s="43"/>
      <c r="D225" s="43"/>
      <c r="E225" s="235"/>
      <c r="F225" s="112"/>
      <c r="G225" s="43"/>
      <c r="H225" s="43"/>
      <c r="I225" s="8"/>
      <c r="J225" s="243"/>
      <c r="K225" s="118"/>
    </row>
    <row r="226" spans="1:18" ht="48" customHeight="1" thickBot="1">
      <c r="B226" s="164"/>
      <c r="E226" s="235"/>
      <c r="F226" s="112"/>
      <c r="J226" s="244"/>
    </row>
    <row r="227" spans="1:18" ht="30.75" customHeight="1" thickBot="1">
      <c r="A227" s="9"/>
      <c r="B227" s="332" t="s">
        <v>700</v>
      </c>
      <c r="C227" s="126"/>
      <c r="D227" s="211" t="s">
        <v>180</v>
      </c>
      <c r="E227" s="237" t="s">
        <v>187</v>
      </c>
      <c r="F227" s="183" t="s">
        <v>346</v>
      </c>
      <c r="G227" s="212" t="s">
        <v>347</v>
      </c>
      <c r="H227" s="213" t="s">
        <v>348</v>
      </c>
      <c r="I227" s="180" t="s">
        <v>349</v>
      </c>
      <c r="J227" s="238" t="s">
        <v>350</v>
      </c>
      <c r="K227" s="71" t="s">
        <v>191</v>
      </c>
      <c r="L227" s="9"/>
      <c r="M227" s="9"/>
      <c r="N227" s="9"/>
      <c r="O227" s="9"/>
      <c r="P227" s="9"/>
      <c r="Q227" s="9"/>
      <c r="R227" s="9"/>
    </row>
    <row r="228" spans="1:18" ht="24.75" customHeight="1" thickBot="1">
      <c r="B228" s="333"/>
      <c r="C228" s="61" t="str">
        <f>Roster!C102</f>
        <v>Ted Thomas</v>
      </c>
      <c r="D228" s="224">
        <v>210</v>
      </c>
      <c r="E228" s="240">
        <f>TRUNC((Percentage!E4-'Hoffman Score'!D228)*Percentage!C4)</f>
        <v>0</v>
      </c>
      <c r="F228" s="228"/>
      <c r="G228" s="229"/>
      <c r="H228" s="245"/>
      <c r="I228" s="215">
        <f>SUM(F228:H228)</f>
        <v>0</v>
      </c>
      <c r="J228" s="241">
        <f>E228*3</f>
        <v>0</v>
      </c>
      <c r="K228" s="199">
        <f>SUM(I228:J228)</f>
        <v>0</v>
      </c>
    </row>
    <row r="229" spans="1:18" ht="24" customHeight="1">
      <c r="B229" s="164"/>
      <c r="C229" s="43"/>
      <c r="D229" s="43"/>
      <c r="E229" s="235"/>
      <c r="F229" s="112"/>
      <c r="G229" s="43"/>
      <c r="H229" s="43"/>
      <c r="I229" s="8"/>
      <c r="J229" s="243"/>
      <c r="K229" s="118"/>
    </row>
    <row r="230" spans="1:18" ht="48" customHeight="1" thickBot="1">
      <c r="B230" s="164"/>
      <c r="E230" s="235"/>
      <c r="F230" s="112"/>
      <c r="J230" s="244"/>
    </row>
    <row r="231" spans="1:18" ht="30.75" customHeight="1" thickBot="1">
      <c r="A231" s="9"/>
      <c r="B231" s="272" t="s">
        <v>703</v>
      </c>
      <c r="C231" s="126"/>
      <c r="D231" s="211" t="s">
        <v>180</v>
      </c>
      <c r="E231" s="237" t="s">
        <v>187</v>
      </c>
      <c r="F231" s="183" t="s">
        <v>346</v>
      </c>
      <c r="G231" s="212" t="s">
        <v>347</v>
      </c>
      <c r="H231" s="213" t="s">
        <v>348</v>
      </c>
      <c r="I231" s="180" t="s">
        <v>349</v>
      </c>
      <c r="J231" s="238" t="s">
        <v>350</v>
      </c>
      <c r="K231" s="71" t="s">
        <v>191</v>
      </c>
      <c r="L231" s="9"/>
      <c r="M231" s="9"/>
      <c r="N231" s="9"/>
      <c r="O231" s="9"/>
      <c r="P231" s="9"/>
      <c r="Q231" s="9"/>
      <c r="R231" s="9"/>
    </row>
    <row r="232" spans="1:18" ht="24.75" customHeight="1" thickBot="1">
      <c r="B232" s="267"/>
      <c r="C232" s="61" t="str">
        <f>Roster!C103</f>
        <v>Karyl Hummel</v>
      </c>
      <c r="D232" s="224">
        <v>210</v>
      </c>
      <c r="E232" s="240">
        <f>TRUNC((Percentage!E4-'Hoffman Score'!D232)*Percentage!C4)</f>
        <v>0</v>
      </c>
      <c r="F232" s="154"/>
      <c r="G232" s="229"/>
      <c r="H232" s="245"/>
      <c r="I232" s="215">
        <f>SUM(F232:H232)</f>
        <v>0</v>
      </c>
      <c r="J232" s="241">
        <f>E232*3</f>
        <v>0</v>
      </c>
      <c r="K232" s="199">
        <f>SUM(I232:J232)</f>
        <v>0</v>
      </c>
    </row>
    <row r="233" spans="1:18" ht="24" customHeight="1">
      <c r="B233" s="164"/>
      <c r="C233" s="43"/>
      <c r="D233" s="43"/>
      <c r="E233" s="235"/>
      <c r="F233" s="112"/>
      <c r="G233" s="43"/>
      <c r="H233" s="43"/>
      <c r="I233" s="8"/>
      <c r="J233" s="243"/>
      <c r="K233" s="118"/>
    </row>
    <row r="234" spans="1:18" ht="48" customHeight="1" thickBot="1">
      <c r="B234" s="164"/>
      <c r="E234" s="235"/>
      <c r="F234" s="112"/>
      <c r="J234" s="244"/>
    </row>
    <row r="235" spans="1:18" ht="30.75" customHeight="1" thickBot="1">
      <c r="A235" s="9"/>
      <c r="B235" s="273" t="s">
        <v>705</v>
      </c>
      <c r="C235" s="126"/>
      <c r="D235" s="211" t="s">
        <v>180</v>
      </c>
      <c r="E235" s="237" t="s">
        <v>187</v>
      </c>
      <c r="F235" s="183" t="s">
        <v>346</v>
      </c>
      <c r="G235" s="212" t="s">
        <v>347</v>
      </c>
      <c r="H235" s="213" t="s">
        <v>348</v>
      </c>
      <c r="I235" s="180" t="s">
        <v>349</v>
      </c>
      <c r="J235" s="238" t="s">
        <v>350</v>
      </c>
      <c r="K235" s="71" t="s">
        <v>191</v>
      </c>
      <c r="L235" s="9"/>
      <c r="M235" s="9"/>
      <c r="N235" s="9"/>
      <c r="O235" s="9"/>
      <c r="P235" s="9"/>
      <c r="Q235" s="9"/>
      <c r="R235" s="9"/>
    </row>
    <row r="236" spans="1:18" ht="24.75" customHeight="1" thickBot="1">
      <c r="B236" s="306"/>
      <c r="C236" s="61" t="str">
        <f>Roster!C104</f>
        <v>Michael Hummel</v>
      </c>
      <c r="D236" s="214">
        <f>Roster!I104</f>
        <v>152</v>
      </c>
      <c r="E236" s="240">
        <f>TRUNC((Percentage!E4-'Hoffman Score'!D236)*Percentage!C4)</f>
        <v>52</v>
      </c>
      <c r="F236" s="154">
        <v>129</v>
      </c>
      <c r="G236" s="155">
        <v>220</v>
      </c>
      <c r="H236" s="193">
        <v>144</v>
      </c>
      <c r="I236" s="215">
        <f>SUM(F236:H236)</f>
        <v>493</v>
      </c>
      <c r="J236" s="241">
        <f>E236*3</f>
        <v>156</v>
      </c>
      <c r="K236" s="199">
        <f>SUM(I236:J236)</f>
        <v>649</v>
      </c>
    </row>
    <row r="237" spans="1:18" ht="24" customHeight="1">
      <c r="B237" s="164"/>
      <c r="C237" s="43"/>
      <c r="D237" s="43"/>
      <c r="E237" s="235"/>
      <c r="F237" s="112"/>
      <c r="G237" s="43"/>
      <c r="H237" s="43"/>
      <c r="I237" s="8"/>
      <c r="J237" s="243"/>
      <c r="K237" s="118"/>
    </row>
    <row r="238" spans="1:18" ht="48" customHeight="1" thickBot="1">
      <c r="B238" s="164"/>
      <c r="E238" s="235"/>
      <c r="F238" s="112"/>
      <c r="J238" s="244"/>
    </row>
    <row r="239" spans="1:18" ht="30.75" customHeight="1" thickBot="1">
      <c r="A239" s="9"/>
      <c r="B239" s="271" t="s">
        <v>708</v>
      </c>
      <c r="C239" s="126"/>
      <c r="D239" s="211" t="s">
        <v>180</v>
      </c>
      <c r="E239" s="237" t="s">
        <v>187</v>
      </c>
      <c r="F239" s="183" t="s">
        <v>346</v>
      </c>
      <c r="G239" s="212" t="s">
        <v>347</v>
      </c>
      <c r="H239" s="213" t="s">
        <v>348</v>
      </c>
      <c r="I239" s="180" t="s">
        <v>349</v>
      </c>
      <c r="J239" s="238" t="s">
        <v>350</v>
      </c>
      <c r="K239" s="71" t="s">
        <v>191</v>
      </c>
      <c r="L239" s="9"/>
      <c r="M239" s="9"/>
      <c r="N239" s="9"/>
      <c r="O239" s="9"/>
      <c r="P239" s="9"/>
      <c r="Q239" s="9"/>
      <c r="R239" s="9"/>
    </row>
    <row r="240" spans="1:18" ht="24.75" customHeight="1" thickBot="1">
      <c r="B240" s="269"/>
      <c r="C240" s="61" t="str">
        <f>Roster!C105</f>
        <v>Dennis Kuehne</v>
      </c>
      <c r="D240" s="214">
        <f>Roster!I105</f>
        <v>210</v>
      </c>
      <c r="E240" s="240">
        <f>TRUNC((Percentage!E4-'Hoffman Score'!D240)*Percentage!C4)</f>
        <v>0</v>
      </c>
      <c r="F240" s="228"/>
      <c r="G240" s="229"/>
      <c r="H240" s="245"/>
      <c r="I240" s="215">
        <f>SUM(F240:H240)</f>
        <v>0</v>
      </c>
      <c r="J240" s="241">
        <f>E240*3</f>
        <v>0</v>
      </c>
      <c r="K240" s="199">
        <v>0</v>
      </c>
    </row>
    <row r="241" spans="1:18" ht="24" customHeight="1">
      <c r="B241" s="164"/>
      <c r="C241" s="43"/>
      <c r="D241" s="43"/>
      <c r="E241" s="235"/>
      <c r="F241" s="112"/>
      <c r="G241" s="43"/>
      <c r="H241" s="43"/>
      <c r="I241" s="8"/>
      <c r="J241" s="243"/>
      <c r="K241" s="118"/>
    </row>
    <row r="242" spans="1:18" ht="48" customHeight="1" thickBot="1">
      <c r="B242" s="164"/>
      <c r="E242" s="235"/>
      <c r="F242" s="112"/>
      <c r="J242" s="244"/>
    </row>
    <row r="243" spans="1:18" ht="30.75" customHeight="1" thickBot="1">
      <c r="A243" s="9"/>
      <c r="B243" s="272" t="s">
        <v>710</v>
      </c>
      <c r="C243" s="126"/>
      <c r="D243" s="211" t="s">
        <v>180</v>
      </c>
      <c r="E243" s="237" t="s">
        <v>187</v>
      </c>
      <c r="F243" s="183" t="s">
        <v>346</v>
      </c>
      <c r="G243" s="212" t="s">
        <v>347</v>
      </c>
      <c r="H243" s="213" t="s">
        <v>348</v>
      </c>
      <c r="I243" s="180" t="s">
        <v>349</v>
      </c>
      <c r="J243" s="238" t="s">
        <v>350</v>
      </c>
      <c r="K243" s="71" t="s">
        <v>191</v>
      </c>
      <c r="L243" s="9"/>
      <c r="M243" s="9"/>
      <c r="N243" s="9"/>
      <c r="O243" s="9"/>
      <c r="P243" s="9"/>
      <c r="Q243" s="9"/>
      <c r="R243" s="9"/>
    </row>
    <row r="244" spans="1:18" ht="24.75" customHeight="1" thickBot="1">
      <c r="B244" s="267"/>
      <c r="C244" s="61" t="str">
        <f>Roster!C109</f>
        <v>Mary Ryba</v>
      </c>
      <c r="D244" s="224">
        <v>210</v>
      </c>
      <c r="E244" s="240">
        <f>TRUNC((Percentage!E4-'Hoffman Score'!D244)*Percentage!C4)</f>
        <v>0</v>
      </c>
      <c r="F244" s="228"/>
      <c r="G244" s="229"/>
      <c r="H244" s="245"/>
      <c r="I244" s="215">
        <f>SUM(F244:H244)</f>
        <v>0</v>
      </c>
      <c r="J244" s="241">
        <f>E244*3</f>
        <v>0</v>
      </c>
      <c r="K244" s="199">
        <f>SUM(I244:J244)</f>
        <v>0</v>
      </c>
    </row>
    <row r="245" spans="1:18" ht="24" customHeight="1">
      <c r="B245" s="164"/>
      <c r="C245" s="43"/>
      <c r="D245" s="43"/>
      <c r="E245" s="235"/>
      <c r="F245" s="112"/>
      <c r="G245" s="43"/>
      <c r="H245" s="43"/>
      <c r="I245" s="8"/>
      <c r="J245" s="243"/>
      <c r="K245" s="118"/>
    </row>
    <row r="246" spans="1:18" ht="48" customHeight="1" thickBot="1">
      <c r="B246" s="164"/>
      <c r="E246" s="235"/>
      <c r="F246" s="112"/>
      <c r="J246" s="244"/>
    </row>
    <row r="247" spans="1:18" ht="30.75" customHeight="1" thickBot="1">
      <c r="A247" s="9"/>
      <c r="B247" s="273" t="s">
        <v>712</v>
      </c>
      <c r="C247" s="126"/>
      <c r="D247" s="211" t="s">
        <v>180</v>
      </c>
      <c r="E247" s="237" t="s">
        <v>187</v>
      </c>
      <c r="F247" s="183" t="s">
        <v>346</v>
      </c>
      <c r="G247" s="212" t="s">
        <v>347</v>
      </c>
      <c r="H247" s="213" t="s">
        <v>348</v>
      </c>
      <c r="I247" s="180" t="s">
        <v>349</v>
      </c>
      <c r="J247" s="238" t="s">
        <v>350</v>
      </c>
      <c r="K247" s="71" t="s">
        <v>191</v>
      </c>
      <c r="L247" s="9"/>
      <c r="M247" s="9"/>
      <c r="N247" s="9"/>
      <c r="O247" s="9"/>
      <c r="P247" s="9"/>
      <c r="Q247" s="9"/>
      <c r="R247" s="9"/>
    </row>
    <row r="248" spans="1:18" ht="24.75" customHeight="1" thickBot="1">
      <c r="B248" s="306"/>
      <c r="C248" s="61" t="str">
        <f>Roster!C110</f>
        <v>Mike Clifton</v>
      </c>
      <c r="D248" s="214">
        <f>Roster!I110</f>
        <v>154</v>
      </c>
      <c r="E248" s="240">
        <f>TRUNC((Percentage!E4-'Hoffman Score'!D248)*Percentage!C4)</f>
        <v>50</v>
      </c>
      <c r="F248" s="154">
        <v>153</v>
      </c>
      <c r="G248" s="155">
        <v>127</v>
      </c>
      <c r="H248" s="193">
        <v>121</v>
      </c>
      <c r="I248" s="215">
        <f>SUM(F248:H248)</f>
        <v>401</v>
      </c>
      <c r="J248" s="241">
        <f>E248*3</f>
        <v>150</v>
      </c>
      <c r="K248" s="199">
        <f>SUM(I248:J248)</f>
        <v>551</v>
      </c>
    </row>
    <row r="249" spans="1:18" ht="24" customHeight="1">
      <c r="B249" s="164"/>
      <c r="C249" s="43"/>
      <c r="D249" s="43"/>
      <c r="E249" s="235"/>
      <c r="F249" s="112"/>
      <c r="G249" s="43"/>
      <c r="H249" s="43"/>
      <c r="I249" s="8"/>
      <c r="J249" s="243"/>
      <c r="K249" s="118"/>
    </row>
    <row r="250" spans="1:18" ht="48" customHeight="1" thickBot="1">
      <c r="B250" s="164"/>
      <c r="E250" s="235"/>
      <c r="F250" s="112"/>
      <c r="J250" s="244"/>
    </row>
    <row r="251" spans="1:18" ht="30.75" customHeight="1" thickBot="1">
      <c r="A251" s="9"/>
      <c r="B251" s="304" t="s">
        <v>714</v>
      </c>
      <c r="C251" s="126"/>
      <c r="D251" s="211" t="s">
        <v>180</v>
      </c>
      <c r="E251" s="237" t="s">
        <v>187</v>
      </c>
      <c r="F251" s="183" t="s">
        <v>346</v>
      </c>
      <c r="G251" s="212" t="s">
        <v>347</v>
      </c>
      <c r="H251" s="213" t="s">
        <v>348</v>
      </c>
      <c r="I251" s="180" t="s">
        <v>349</v>
      </c>
      <c r="J251" s="238" t="s">
        <v>350</v>
      </c>
      <c r="K251" s="71" t="s">
        <v>191</v>
      </c>
      <c r="L251" s="9"/>
      <c r="M251" s="9"/>
      <c r="N251" s="9"/>
      <c r="O251" s="9"/>
      <c r="P251" s="9"/>
      <c r="Q251" s="9"/>
      <c r="R251" s="9"/>
    </row>
    <row r="252" spans="1:18" ht="24.75" customHeight="1" thickBot="1">
      <c r="B252" s="303"/>
      <c r="C252" s="61" t="str">
        <f>Roster!C111</f>
        <v>Dominique Parisi</v>
      </c>
      <c r="D252" s="214">
        <f>Roster!I111</f>
        <v>174</v>
      </c>
      <c r="E252" s="240">
        <f>TRUNC((Percentage!E4-'Hoffman Score'!D252)*Percentage!C4)</f>
        <v>32</v>
      </c>
      <c r="F252" s="154">
        <v>173</v>
      </c>
      <c r="G252" s="155">
        <v>135</v>
      </c>
      <c r="H252" s="193">
        <v>237</v>
      </c>
      <c r="I252" s="215">
        <f>SUM(F252:H252)</f>
        <v>545</v>
      </c>
      <c r="J252" s="241">
        <f>E252*3</f>
        <v>96</v>
      </c>
      <c r="K252" s="199">
        <f>SUM(I252:J252)</f>
        <v>641</v>
      </c>
    </row>
    <row r="253" spans="1:18" ht="24" customHeight="1">
      <c r="B253" s="164"/>
      <c r="C253" s="43"/>
      <c r="D253" s="43"/>
      <c r="E253" s="235"/>
      <c r="F253" s="112"/>
      <c r="G253" s="43"/>
      <c r="H253" s="43"/>
      <c r="I253" s="8"/>
      <c r="J253" s="243"/>
      <c r="K253" s="118"/>
    </row>
    <row r="254" spans="1:18" ht="48" customHeight="1" thickBot="1">
      <c r="B254" s="164"/>
      <c r="E254" s="235"/>
      <c r="F254" s="112"/>
      <c r="J254" s="244"/>
    </row>
    <row r="255" spans="1:18" ht="30.75" customHeight="1" thickBot="1">
      <c r="A255" s="9"/>
      <c r="B255" s="273" t="s">
        <v>717</v>
      </c>
      <c r="C255" s="126"/>
      <c r="D255" s="211" t="s">
        <v>180</v>
      </c>
      <c r="E255" s="237" t="s">
        <v>187</v>
      </c>
      <c r="F255" s="183" t="s">
        <v>346</v>
      </c>
      <c r="G255" s="212" t="s">
        <v>347</v>
      </c>
      <c r="H255" s="213" t="s">
        <v>348</v>
      </c>
      <c r="I255" s="180" t="s">
        <v>349</v>
      </c>
      <c r="J255" s="238" t="s">
        <v>350</v>
      </c>
      <c r="K255" s="71" t="s">
        <v>191</v>
      </c>
      <c r="L255" s="9"/>
      <c r="M255" s="9"/>
      <c r="N255" s="9"/>
      <c r="O255" s="9"/>
      <c r="P255" s="9"/>
      <c r="Q255" s="9"/>
      <c r="R255" s="9"/>
    </row>
    <row r="256" spans="1:18" ht="24.75" customHeight="1" thickBot="1">
      <c r="B256" s="306"/>
      <c r="C256" s="61" t="str">
        <f>Roster!C112</f>
        <v>Jose Ybarra</v>
      </c>
      <c r="D256" s="214">
        <f>Roster!I112</f>
        <v>182</v>
      </c>
      <c r="E256" s="240">
        <f>TRUNC((Percentage!E4-'Hoffman Score'!D256)*Percentage!C4)</f>
        <v>25</v>
      </c>
      <c r="F256" s="154">
        <v>146</v>
      </c>
      <c r="G256" s="155">
        <v>185</v>
      </c>
      <c r="H256" s="193">
        <v>183</v>
      </c>
      <c r="I256" s="215">
        <f>SUM(F256:H256)</f>
        <v>514</v>
      </c>
      <c r="J256" s="241">
        <f>E256*3</f>
        <v>75</v>
      </c>
      <c r="K256" s="199">
        <f>SUM(I256:J256)</f>
        <v>589</v>
      </c>
    </row>
    <row r="257" spans="1:18" ht="24" customHeight="1">
      <c r="B257" s="164"/>
      <c r="C257" s="43"/>
      <c r="D257" s="43"/>
      <c r="E257" s="235"/>
      <c r="F257" s="112"/>
      <c r="G257" s="43"/>
      <c r="H257" s="43"/>
      <c r="I257" s="8"/>
      <c r="J257" s="243"/>
      <c r="K257" s="118"/>
    </row>
    <row r="258" spans="1:18" ht="48" customHeight="1" thickBot="1">
      <c r="B258" s="164"/>
      <c r="E258" s="235"/>
      <c r="F258" s="112"/>
      <c r="J258" s="244"/>
    </row>
    <row r="259" spans="1:18" ht="30.75" customHeight="1" thickBot="1">
      <c r="A259" s="9"/>
      <c r="B259" s="273" t="s">
        <v>718</v>
      </c>
      <c r="C259" s="126"/>
      <c r="D259" s="211" t="s">
        <v>180</v>
      </c>
      <c r="E259" s="237" t="s">
        <v>187</v>
      </c>
      <c r="F259" s="183" t="s">
        <v>346</v>
      </c>
      <c r="G259" s="212" t="s">
        <v>347</v>
      </c>
      <c r="H259" s="213" t="s">
        <v>348</v>
      </c>
      <c r="I259" s="180" t="s">
        <v>349</v>
      </c>
      <c r="J259" s="238" t="s">
        <v>350</v>
      </c>
      <c r="K259" s="71" t="s">
        <v>191</v>
      </c>
      <c r="L259" s="9"/>
      <c r="M259" s="9"/>
      <c r="N259" s="9"/>
      <c r="O259" s="9"/>
      <c r="P259" s="9"/>
      <c r="Q259" s="9"/>
      <c r="R259" s="9"/>
    </row>
    <row r="260" spans="1:18" ht="24.75" customHeight="1" thickBot="1">
      <c r="B260" s="306"/>
      <c r="C260" s="61" t="str">
        <f>Roster!C116</f>
        <v>John Wade</v>
      </c>
      <c r="D260" s="214">
        <f>Roster!I116</f>
        <v>189</v>
      </c>
      <c r="E260" s="240">
        <f>TRUNC((Percentage!E4-'Hoffman Score'!D260)*Percentage!C4)</f>
        <v>18</v>
      </c>
      <c r="F260" s="154">
        <v>179</v>
      </c>
      <c r="G260" s="155">
        <v>188</v>
      </c>
      <c r="H260" s="193">
        <v>163</v>
      </c>
      <c r="I260" s="215">
        <f>SUM(F260:H260)</f>
        <v>530</v>
      </c>
      <c r="J260" s="241">
        <f>E260*3</f>
        <v>54</v>
      </c>
      <c r="K260" s="199">
        <f>SUM(I260:J260)</f>
        <v>584</v>
      </c>
    </row>
    <row r="261" spans="1:18" ht="24" customHeight="1">
      <c r="B261" s="164"/>
      <c r="C261" s="43"/>
      <c r="D261" s="43"/>
      <c r="E261" s="235"/>
      <c r="F261" s="112"/>
      <c r="G261" s="43"/>
      <c r="H261" s="43"/>
      <c r="I261" s="8"/>
      <c r="J261" s="243"/>
      <c r="K261" s="118"/>
    </row>
    <row r="262" spans="1:18" ht="48" customHeight="1" thickBot="1">
      <c r="B262" s="164"/>
      <c r="E262" s="235"/>
      <c r="F262" s="112"/>
      <c r="J262" s="244"/>
    </row>
    <row r="263" spans="1:18" ht="30.75" customHeight="1" thickBot="1">
      <c r="A263" s="9"/>
      <c r="B263" s="272" t="s">
        <v>720</v>
      </c>
      <c r="C263" s="126"/>
      <c r="D263" s="211" t="s">
        <v>180</v>
      </c>
      <c r="E263" s="237" t="s">
        <v>187</v>
      </c>
      <c r="F263" s="183" t="s">
        <v>346</v>
      </c>
      <c r="G263" s="212" t="s">
        <v>347</v>
      </c>
      <c r="H263" s="213" t="s">
        <v>348</v>
      </c>
      <c r="I263" s="180" t="s">
        <v>349</v>
      </c>
      <c r="J263" s="238" t="s">
        <v>350</v>
      </c>
      <c r="K263" s="71" t="s">
        <v>191</v>
      </c>
      <c r="L263" s="9"/>
      <c r="M263" s="9"/>
      <c r="N263" s="9"/>
      <c r="O263" s="9"/>
      <c r="P263" s="9"/>
      <c r="Q263" s="9"/>
      <c r="R263" s="9"/>
    </row>
    <row r="264" spans="1:18" ht="24.75" customHeight="1" thickBot="1">
      <c r="B264" s="267"/>
      <c r="C264" s="61" t="str">
        <f>Roster!C117</f>
        <v>Luci Ryan</v>
      </c>
      <c r="D264" s="224">
        <v>210</v>
      </c>
      <c r="E264" s="240">
        <f>TRUNC((Percentage!E4-'Hoffman Score'!D264)*Percentage!C4)</f>
        <v>0</v>
      </c>
      <c r="F264" s="228"/>
      <c r="G264" s="229"/>
      <c r="H264" s="245"/>
      <c r="I264" s="215">
        <f>SUM(F264:H264)</f>
        <v>0</v>
      </c>
      <c r="J264" s="241">
        <f>E264*3</f>
        <v>0</v>
      </c>
      <c r="K264" s="199">
        <f>SUM(I264:J264)</f>
        <v>0</v>
      </c>
    </row>
    <row r="265" spans="1:18" ht="24" customHeight="1">
      <c r="B265" s="164"/>
      <c r="C265" s="43"/>
      <c r="D265" s="43"/>
      <c r="E265" s="235"/>
      <c r="F265" s="112"/>
      <c r="G265" s="43"/>
      <c r="H265" s="43"/>
      <c r="I265" s="8"/>
      <c r="J265" s="243"/>
      <c r="K265" s="118"/>
    </row>
    <row r="266" spans="1:18" ht="48" customHeight="1" thickBot="1">
      <c r="B266" s="164"/>
      <c r="E266" s="235"/>
      <c r="F266" s="112"/>
      <c r="J266" s="244"/>
    </row>
    <row r="267" spans="1:18" ht="30.75" customHeight="1" thickBot="1">
      <c r="A267" s="9"/>
      <c r="B267" s="273" t="s">
        <v>723</v>
      </c>
      <c r="C267" s="126"/>
      <c r="D267" s="211" t="s">
        <v>180</v>
      </c>
      <c r="E267" s="237" t="s">
        <v>187</v>
      </c>
      <c r="F267" s="183" t="s">
        <v>346</v>
      </c>
      <c r="G267" s="212" t="s">
        <v>347</v>
      </c>
      <c r="H267" s="213" t="s">
        <v>348</v>
      </c>
      <c r="I267" s="180" t="s">
        <v>349</v>
      </c>
      <c r="J267" s="238" t="s">
        <v>350</v>
      </c>
      <c r="K267" s="71" t="s">
        <v>191</v>
      </c>
      <c r="L267" s="9"/>
      <c r="M267" s="9"/>
      <c r="N267" s="9"/>
      <c r="O267" s="9"/>
      <c r="P267" s="9"/>
      <c r="Q267" s="9"/>
      <c r="R267" s="9"/>
    </row>
    <row r="268" spans="1:18" ht="24.75" customHeight="1" thickBot="1">
      <c r="B268" s="306"/>
      <c r="C268" s="61" t="str">
        <f>Roster!C118</f>
        <v>Wilbur Wright</v>
      </c>
      <c r="D268" s="214">
        <f>Roster!I118</f>
        <v>166</v>
      </c>
      <c r="E268" s="240">
        <f>TRUNC((Percentage!E4-'Hoffman Score'!D268)*Percentage!C4)</f>
        <v>39</v>
      </c>
      <c r="F268" s="154">
        <v>175</v>
      </c>
      <c r="G268" s="155">
        <v>213</v>
      </c>
      <c r="H268" s="193">
        <v>129</v>
      </c>
      <c r="I268" s="215">
        <f>SUM(F268:H268)</f>
        <v>517</v>
      </c>
      <c r="J268" s="241">
        <f>E268*3</f>
        <v>117</v>
      </c>
      <c r="K268" s="199">
        <f>SUM(I268:J268)</f>
        <v>634</v>
      </c>
    </row>
    <row r="269" spans="1:18" ht="24" customHeight="1">
      <c r="B269" s="164"/>
      <c r="C269" s="43"/>
      <c r="D269" s="43"/>
      <c r="E269" s="235"/>
      <c r="F269" s="112"/>
      <c r="G269" s="43"/>
      <c r="H269" s="43"/>
      <c r="I269" s="8"/>
      <c r="J269" s="243"/>
      <c r="K269" s="118"/>
    </row>
    <row r="270" spans="1:18" ht="48" customHeight="1" thickBot="1">
      <c r="B270" s="164"/>
      <c r="E270" s="235"/>
      <c r="F270" s="112"/>
      <c r="J270" s="244"/>
    </row>
    <row r="271" spans="1:18" ht="30.75" customHeight="1" thickBot="1">
      <c r="A271" s="9"/>
      <c r="B271" s="304" t="s">
        <v>726</v>
      </c>
      <c r="C271" s="126"/>
      <c r="D271" s="211" t="s">
        <v>180</v>
      </c>
      <c r="E271" s="237" t="s">
        <v>187</v>
      </c>
      <c r="F271" s="183" t="s">
        <v>346</v>
      </c>
      <c r="G271" s="212" t="s">
        <v>347</v>
      </c>
      <c r="H271" s="213" t="s">
        <v>348</v>
      </c>
      <c r="I271" s="180" t="s">
        <v>349</v>
      </c>
      <c r="J271" s="238" t="s">
        <v>350</v>
      </c>
      <c r="K271" s="71" t="s">
        <v>191</v>
      </c>
      <c r="L271" s="9"/>
      <c r="M271" s="9"/>
      <c r="N271" s="9"/>
      <c r="O271" s="9"/>
      <c r="P271" s="9"/>
      <c r="Q271" s="9"/>
      <c r="R271" s="9"/>
    </row>
    <row r="272" spans="1:18" ht="24.75" customHeight="1" thickBot="1">
      <c r="B272" s="303"/>
      <c r="C272" s="61" t="str">
        <f>Roster!C119</f>
        <v>Lavon Hunter</v>
      </c>
      <c r="D272" s="214">
        <f>Roster!I119</f>
        <v>185</v>
      </c>
      <c r="E272" s="240">
        <f>TRUNC((Percentage!E4-'Hoffman Score'!D272)*Percentage!C4)</f>
        <v>22</v>
      </c>
      <c r="F272" s="154">
        <v>164</v>
      </c>
      <c r="G272" s="155">
        <v>209</v>
      </c>
      <c r="H272" s="193">
        <v>180</v>
      </c>
      <c r="I272" s="215">
        <f>SUM(F272:H272)</f>
        <v>553</v>
      </c>
      <c r="J272" s="241">
        <f>E272*3</f>
        <v>66</v>
      </c>
      <c r="K272" s="199">
        <f>SUM(I272:J272)</f>
        <v>619</v>
      </c>
    </row>
    <row r="273" spans="1:18" ht="24" customHeight="1">
      <c r="B273" s="164"/>
      <c r="C273" s="43"/>
      <c r="D273" s="43"/>
      <c r="E273" s="235"/>
      <c r="F273" s="112"/>
      <c r="G273" s="43"/>
      <c r="H273" s="43"/>
      <c r="I273" s="8"/>
      <c r="J273" s="243"/>
      <c r="K273" s="118"/>
    </row>
    <row r="274" spans="1:18" ht="48" customHeight="1" thickBot="1">
      <c r="B274" s="164"/>
      <c r="E274" s="235"/>
      <c r="F274" s="112"/>
      <c r="J274" s="244"/>
    </row>
    <row r="275" spans="1:18" ht="30.75" customHeight="1" thickBot="1">
      <c r="A275" s="9"/>
      <c r="B275" s="272" t="s">
        <v>728</v>
      </c>
      <c r="C275" s="126"/>
      <c r="D275" s="211" t="s">
        <v>180</v>
      </c>
      <c r="E275" s="237" t="s">
        <v>187</v>
      </c>
      <c r="F275" s="183" t="s">
        <v>346</v>
      </c>
      <c r="G275" s="212" t="s">
        <v>347</v>
      </c>
      <c r="H275" s="213" t="s">
        <v>348</v>
      </c>
      <c r="I275" s="180" t="s">
        <v>349</v>
      </c>
      <c r="J275" s="238" t="s">
        <v>350</v>
      </c>
      <c r="K275" s="71" t="s">
        <v>191</v>
      </c>
      <c r="L275" s="9"/>
      <c r="M275" s="9"/>
      <c r="N275" s="9"/>
      <c r="O275" s="9"/>
      <c r="P275" s="9"/>
      <c r="Q275" s="9"/>
      <c r="R275" s="9"/>
    </row>
    <row r="276" spans="1:18" ht="24.75" customHeight="1" thickBot="1">
      <c r="B276" s="267"/>
      <c r="C276" s="61" t="str">
        <f>Roster!C123</f>
        <v>William Bogle</v>
      </c>
      <c r="D276" s="224">
        <v>210</v>
      </c>
      <c r="E276" s="240">
        <f>TRUNC((Percentage!E4-'Hoffman Score'!D276)*Percentage!C4)</f>
        <v>0</v>
      </c>
      <c r="F276" s="228"/>
      <c r="G276" s="229"/>
      <c r="H276" s="245"/>
      <c r="I276" s="215">
        <f>SUM(F276:H276)</f>
        <v>0</v>
      </c>
      <c r="J276" s="241">
        <f>E276*3</f>
        <v>0</v>
      </c>
      <c r="K276" s="199">
        <f>SUM(I276:J276)</f>
        <v>0</v>
      </c>
    </row>
    <row r="277" spans="1:18" ht="24" customHeight="1">
      <c r="B277" s="164"/>
      <c r="C277" s="43"/>
      <c r="D277" s="43"/>
      <c r="E277" s="235"/>
      <c r="F277" s="112"/>
      <c r="G277" s="43"/>
      <c r="H277" s="43"/>
      <c r="I277" s="8"/>
      <c r="J277" s="243"/>
      <c r="K277" s="118"/>
    </row>
    <row r="278" spans="1:18" ht="48" customHeight="1" thickBot="1">
      <c r="B278" s="164"/>
      <c r="E278" s="235"/>
      <c r="F278" s="112"/>
      <c r="J278" s="244"/>
    </row>
    <row r="279" spans="1:18" ht="30.75" customHeight="1" thickBot="1">
      <c r="A279" s="9"/>
      <c r="B279" s="271" t="s">
        <v>730</v>
      </c>
      <c r="C279" s="126"/>
      <c r="D279" s="211" t="s">
        <v>180</v>
      </c>
      <c r="E279" s="237" t="s">
        <v>187</v>
      </c>
      <c r="F279" s="183" t="s">
        <v>346</v>
      </c>
      <c r="G279" s="212" t="s">
        <v>347</v>
      </c>
      <c r="H279" s="213" t="s">
        <v>348</v>
      </c>
      <c r="I279" s="180" t="s">
        <v>349</v>
      </c>
      <c r="J279" s="238" t="s">
        <v>350</v>
      </c>
      <c r="K279" s="71" t="s">
        <v>191</v>
      </c>
      <c r="L279" s="9"/>
      <c r="M279" s="9"/>
      <c r="N279" s="9"/>
      <c r="O279" s="9"/>
      <c r="P279" s="9"/>
      <c r="Q279" s="9"/>
      <c r="R279" s="9"/>
    </row>
    <row r="280" spans="1:18" ht="24.75" customHeight="1" thickBot="1">
      <c r="B280" s="269"/>
      <c r="C280" s="61" t="str">
        <f>Roster!C124</f>
        <v>Lori Whitfield</v>
      </c>
      <c r="D280" s="224">
        <v>210</v>
      </c>
      <c r="E280" s="240">
        <f>TRUNC((Percentage!E4-'Hoffman Score'!D280)*Percentage!C4)</f>
        <v>0</v>
      </c>
      <c r="F280" s="228"/>
      <c r="G280" s="229"/>
      <c r="H280" s="245"/>
      <c r="I280" s="215">
        <f>SUM(F280:H280)</f>
        <v>0</v>
      </c>
      <c r="J280" s="241">
        <f>E280*3</f>
        <v>0</v>
      </c>
      <c r="K280" s="199">
        <v>0</v>
      </c>
    </row>
    <row r="281" spans="1:18" ht="24" customHeight="1">
      <c r="B281" s="164"/>
      <c r="C281" s="43"/>
      <c r="D281" s="43"/>
      <c r="E281" s="235"/>
      <c r="F281" s="112"/>
      <c r="G281" s="43"/>
      <c r="H281" s="43"/>
      <c r="I281" s="8"/>
      <c r="J281" s="243"/>
      <c r="K281" s="118"/>
    </row>
    <row r="282" spans="1:18" ht="48" customHeight="1" thickBot="1">
      <c r="B282" s="164"/>
      <c r="E282" s="235"/>
      <c r="F282" s="112"/>
      <c r="J282" s="244"/>
    </row>
    <row r="283" spans="1:18" ht="30.75" customHeight="1" thickBot="1">
      <c r="A283" s="9"/>
      <c r="B283" s="271" t="s">
        <v>733</v>
      </c>
      <c r="C283" s="126"/>
      <c r="D283" s="211" t="s">
        <v>180</v>
      </c>
      <c r="E283" s="237" t="s">
        <v>187</v>
      </c>
      <c r="F283" s="183" t="s">
        <v>346</v>
      </c>
      <c r="G283" s="212" t="s">
        <v>347</v>
      </c>
      <c r="H283" s="213" t="s">
        <v>348</v>
      </c>
      <c r="I283" s="180" t="s">
        <v>349</v>
      </c>
      <c r="J283" s="238" t="s">
        <v>350</v>
      </c>
      <c r="K283" s="71" t="s">
        <v>191</v>
      </c>
      <c r="L283" s="9"/>
      <c r="M283" s="9"/>
      <c r="N283" s="9"/>
      <c r="O283" s="9"/>
      <c r="P283" s="9"/>
      <c r="Q283" s="9"/>
      <c r="R283" s="9"/>
    </row>
    <row r="284" spans="1:18" ht="24.75" customHeight="1" thickBot="1">
      <c r="B284" s="269"/>
      <c r="C284" s="61" t="str">
        <f>Roster!C125</f>
        <v>Melinda Alonzo</v>
      </c>
      <c r="D284" s="224">
        <v>210</v>
      </c>
      <c r="E284" s="240">
        <f>TRUNC((Percentage!E4-'Hoffman Score'!D284)*Percentage!C4)</f>
        <v>0</v>
      </c>
      <c r="F284" s="228"/>
      <c r="G284" s="229"/>
      <c r="H284" s="245"/>
      <c r="I284" s="215">
        <f>SUM(F284:H284)</f>
        <v>0</v>
      </c>
      <c r="J284" s="241">
        <f>E284*3</f>
        <v>0</v>
      </c>
      <c r="K284" s="199">
        <v>0</v>
      </c>
    </row>
    <row r="285" spans="1:18" ht="24" customHeight="1">
      <c r="B285" s="164"/>
      <c r="C285" s="43"/>
      <c r="D285" s="43"/>
      <c r="E285" s="235"/>
      <c r="F285" s="112"/>
      <c r="G285" s="43"/>
      <c r="H285" s="43"/>
      <c r="I285" s="8"/>
      <c r="J285" s="243"/>
      <c r="K285" s="118"/>
    </row>
    <row r="286" spans="1:18" ht="48" customHeight="1" thickBot="1">
      <c r="B286" s="164"/>
      <c r="E286" s="235"/>
      <c r="F286" s="112"/>
      <c r="J286" s="244"/>
    </row>
    <row r="287" spans="1:18" ht="30.75" customHeight="1" thickBot="1">
      <c r="A287" s="9"/>
      <c r="B287" s="272" t="s">
        <v>735</v>
      </c>
      <c r="C287" s="126"/>
      <c r="D287" s="211" t="s">
        <v>180</v>
      </c>
      <c r="E287" s="237" t="s">
        <v>187</v>
      </c>
      <c r="F287" s="183" t="s">
        <v>346</v>
      </c>
      <c r="G287" s="212" t="s">
        <v>347</v>
      </c>
      <c r="H287" s="213" t="s">
        <v>348</v>
      </c>
      <c r="I287" s="180" t="s">
        <v>349</v>
      </c>
      <c r="J287" s="238" t="s">
        <v>350</v>
      </c>
      <c r="K287" s="71" t="s">
        <v>191</v>
      </c>
      <c r="L287" s="9"/>
      <c r="M287" s="9"/>
      <c r="N287" s="9"/>
      <c r="O287" s="9"/>
      <c r="P287" s="9"/>
      <c r="Q287" s="9"/>
      <c r="R287" s="9"/>
    </row>
    <row r="288" spans="1:18" ht="24.75" customHeight="1" thickBot="1">
      <c r="B288" s="267"/>
      <c r="C288" s="61" t="str">
        <f>Roster!C126</f>
        <v>Albert Ponder</v>
      </c>
      <c r="D288" s="224">
        <v>210</v>
      </c>
      <c r="E288" s="240">
        <f>TRUNC((Percentage!E4-'Hoffman Score'!D288)*Percentage!C4)</f>
        <v>0</v>
      </c>
      <c r="F288" s="228"/>
      <c r="G288" s="229"/>
      <c r="H288" s="245"/>
      <c r="I288" s="215">
        <f>SUM(F288:H288)</f>
        <v>0</v>
      </c>
      <c r="J288" s="241">
        <f>E288*3</f>
        <v>0</v>
      </c>
      <c r="K288" s="199">
        <f>SUM(I288:J288)</f>
        <v>0</v>
      </c>
    </row>
    <row r="289" spans="1:18" ht="24" customHeight="1">
      <c r="B289" s="164"/>
      <c r="C289" s="43"/>
      <c r="D289" s="43"/>
      <c r="E289" s="235"/>
      <c r="F289" s="112"/>
      <c r="G289" s="43"/>
      <c r="H289" s="43"/>
      <c r="I289" s="8"/>
      <c r="J289" s="243"/>
      <c r="K289" s="118"/>
    </row>
    <row r="290" spans="1:18" ht="48" customHeight="1" thickBot="1">
      <c r="B290" s="164"/>
      <c r="E290" s="235"/>
      <c r="F290" s="112"/>
      <c r="J290" s="244"/>
    </row>
    <row r="291" spans="1:18" ht="30.75" customHeight="1" thickBot="1">
      <c r="A291" s="9"/>
      <c r="B291" s="272" t="s">
        <v>739</v>
      </c>
      <c r="C291" s="126"/>
      <c r="D291" s="211" t="s">
        <v>180</v>
      </c>
      <c r="E291" s="237" t="s">
        <v>187</v>
      </c>
      <c r="F291" s="183" t="s">
        <v>346</v>
      </c>
      <c r="G291" s="212" t="s">
        <v>347</v>
      </c>
      <c r="H291" s="213" t="s">
        <v>348</v>
      </c>
      <c r="I291" s="180" t="s">
        <v>349</v>
      </c>
      <c r="J291" s="238" t="s">
        <v>350</v>
      </c>
      <c r="K291" s="71" t="s">
        <v>191</v>
      </c>
      <c r="L291" s="9"/>
      <c r="M291" s="9"/>
      <c r="N291" s="9"/>
      <c r="O291" s="9"/>
      <c r="P291" s="9"/>
      <c r="Q291" s="9"/>
      <c r="R291" s="9"/>
    </row>
    <row r="292" spans="1:18" ht="24.75" customHeight="1" thickBot="1">
      <c r="B292" s="267"/>
      <c r="C292" s="61" t="str">
        <f>Roster!C130</f>
        <v>Janet Bowman</v>
      </c>
      <c r="D292" s="224">
        <v>210</v>
      </c>
      <c r="E292" s="240">
        <f>TRUNC((Percentage!E4-'Hoffman Score'!D292)*Percentage!C4)</f>
        <v>0</v>
      </c>
      <c r="F292" s="228"/>
      <c r="G292" s="229"/>
      <c r="H292" s="245"/>
      <c r="I292" s="215">
        <f>SUM(F292:H292)</f>
        <v>0</v>
      </c>
      <c r="J292" s="241">
        <f>E292*3</f>
        <v>0</v>
      </c>
      <c r="K292" s="199">
        <f>SUM(I292:J292)</f>
        <v>0</v>
      </c>
    </row>
    <row r="293" spans="1:18" ht="24" customHeight="1">
      <c r="B293" s="164"/>
      <c r="C293" s="43"/>
      <c r="D293" s="43"/>
      <c r="E293" s="235"/>
      <c r="F293" s="112"/>
      <c r="G293" s="43"/>
      <c r="H293" s="43"/>
      <c r="I293" s="8"/>
      <c r="J293" s="243"/>
      <c r="K293" s="118"/>
    </row>
    <row r="294" spans="1:18" ht="48" customHeight="1" thickBot="1">
      <c r="B294" s="164"/>
      <c r="E294" s="235"/>
      <c r="F294" s="112"/>
      <c r="J294" s="244"/>
    </row>
    <row r="295" spans="1:18" ht="30.75" customHeight="1" thickBot="1">
      <c r="A295" s="9"/>
      <c r="B295" s="272" t="s">
        <v>742</v>
      </c>
      <c r="C295" s="126"/>
      <c r="D295" s="211" t="s">
        <v>180</v>
      </c>
      <c r="E295" s="237" t="s">
        <v>187</v>
      </c>
      <c r="F295" s="183" t="s">
        <v>346</v>
      </c>
      <c r="G295" s="212" t="s">
        <v>347</v>
      </c>
      <c r="H295" s="213" t="s">
        <v>348</v>
      </c>
      <c r="I295" s="180" t="s">
        <v>349</v>
      </c>
      <c r="J295" s="238" t="s">
        <v>350</v>
      </c>
      <c r="K295" s="71" t="s">
        <v>191</v>
      </c>
      <c r="L295" s="9"/>
      <c r="M295" s="9"/>
      <c r="N295" s="9"/>
      <c r="O295" s="9"/>
      <c r="P295" s="9"/>
      <c r="Q295" s="9"/>
      <c r="R295" s="9"/>
    </row>
    <row r="296" spans="1:18" ht="24.75" customHeight="1" thickBot="1">
      <c r="B296" s="267"/>
      <c r="C296" s="61" t="str">
        <f>Roster!C131</f>
        <v>Rex Ryan</v>
      </c>
      <c r="D296" s="224">
        <v>210</v>
      </c>
      <c r="E296" s="240">
        <f>TRUNC((Percentage!E4-'Hoffman Score'!D296)*Percentage!C4)</f>
        <v>0</v>
      </c>
      <c r="F296" s="228"/>
      <c r="G296" s="229"/>
      <c r="H296" s="245"/>
      <c r="I296" s="215">
        <f>SUM(F296:H296)</f>
        <v>0</v>
      </c>
      <c r="J296" s="241">
        <f>E296*3</f>
        <v>0</v>
      </c>
      <c r="K296" s="199">
        <f>SUM(I296:J296)</f>
        <v>0</v>
      </c>
    </row>
    <row r="297" spans="1:18" ht="24" customHeight="1">
      <c r="B297" s="164"/>
      <c r="C297" s="43"/>
      <c r="D297" s="43"/>
      <c r="E297" s="235"/>
      <c r="F297" s="112"/>
      <c r="G297" s="43"/>
      <c r="H297" s="43"/>
      <c r="I297" s="8"/>
      <c r="J297" s="243"/>
      <c r="K297" s="118"/>
    </row>
    <row r="298" spans="1:18" ht="48" customHeight="1" thickBot="1">
      <c r="B298" s="164"/>
      <c r="E298" s="235"/>
      <c r="F298" s="112"/>
      <c r="J298" s="244"/>
    </row>
    <row r="299" spans="1:18" ht="30.75" customHeight="1" thickBot="1">
      <c r="A299" s="9"/>
      <c r="B299" s="272" t="s">
        <v>744</v>
      </c>
      <c r="C299" s="126"/>
      <c r="D299" s="211" t="s">
        <v>180</v>
      </c>
      <c r="E299" s="237" t="s">
        <v>187</v>
      </c>
      <c r="F299" s="183" t="s">
        <v>346</v>
      </c>
      <c r="G299" s="212" t="s">
        <v>347</v>
      </c>
      <c r="H299" s="213" t="s">
        <v>348</v>
      </c>
      <c r="I299" s="180" t="s">
        <v>349</v>
      </c>
      <c r="J299" s="238" t="s">
        <v>350</v>
      </c>
      <c r="K299" s="71" t="s">
        <v>191</v>
      </c>
      <c r="L299" s="9"/>
      <c r="M299" s="9"/>
      <c r="N299" s="9"/>
      <c r="O299" s="9"/>
      <c r="P299" s="9"/>
      <c r="Q299" s="9"/>
      <c r="R299" s="9"/>
    </row>
    <row r="300" spans="1:18" ht="24.75" customHeight="1" thickBot="1">
      <c r="B300" s="267"/>
      <c r="C300" s="61" t="str">
        <f>Roster!C132</f>
        <v>Michael Hellman</v>
      </c>
      <c r="D300" s="224">
        <v>210</v>
      </c>
      <c r="E300" s="240">
        <f>TRUNC((Percentage!E4-'Hoffman Score'!D300)*Percentage!C4)</f>
        <v>0</v>
      </c>
      <c r="F300" s="228"/>
      <c r="G300" s="229"/>
      <c r="H300" s="245"/>
      <c r="I300" s="215">
        <f>SUM(F300:H300)</f>
        <v>0</v>
      </c>
      <c r="J300" s="241">
        <f>E300*3</f>
        <v>0</v>
      </c>
      <c r="K300" s="199">
        <f>SUM(I300:J300)</f>
        <v>0</v>
      </c>
    </row>
    <row r="301" spans="1:18" ht="24" customHeight="1">
      <c r="B301" s="164"/>
      <c r="C301" s="43"/>
      <c r="D301" s="43"/>
      <c r="E301" s="235"/>
      <c r="F301" s="112"/>
      <c r="G301" s="43"/>
      <c r="H301" s="43"/>
      <c r="I301" s="8"/>
      <c r="J301" s="243"/>
      <c r="K301" s="118"/>
    </row>
    <row r="302" spans="1:18" ht="48" customHeight="1" thickBot="1">
      <c r="B302" s="164"/>
      <c r="E302" s="235"/>
      <c r="F302" s="112"/>
      <c r="J302" s="244"/>
    </row>
    <row r="303" spans="1:18" ht="30.75" customHeight="1" thickBot="1">
      <c r="A303" s="9"/>
      <c r="B303" s="272" t="s">
        <v>747</v>
      </c>
      <c r="C303" s="126"/>
      <c r="D303" s="211" t="s">
        <v>180</v>
      </c>
      <c r="E303" s="237" t="s">
        <v>187</v>
      </c>
      <c r="F303" s="183" t="s">
        <v>346</v>
      </c>
      <c r="G303" s="212" t="s">
        <v>347</v>
      </c>
      <c r="H303" s="213" t="s">
        <v>348</v>
      </c>
      <c r="I303" s="180" t="s">
        <v>349</v>
      </c>
      <c r="J303" s="238" t="s">
        <v>350</v>
      </c>
      <c r="K303" s="71" t="s">
        <v>191</v>
      </c>
      <c r="L303" s="9"/>
      <c r="M303" s="9"/>
      <c r="N303" s="9"/>
      <c r="O303" s="9"/>
      <c r="P303" s="9"/>
      <c r="Q303" s="9"/>
      <c r="R303" s="9"/>
    </row>
    <row r="304" spans="1:18" ht="24.75" customHeight="1" thickBot="1">
      <c r="B304" s="267"/>
      <c r="C304" s="61" t="str">
        <f>Roster!C133</f>
        <v>Jimmy Perez</v>
      </c>
      <c r="D304" s="224">
        <v>210</v>
      </c>
      <c r="E304" s="240">
        <f>TRUNC((Percentage!E4-'Hoffman Score'!D304)*Percentage!C4)</f>
        <v>0</v>
      </c>
      <c r="F304" s="228"/>
      <c r="G304" s="229"/>
      <c r="H304" s="245"/>
      <c r="I304" s="215">
        <f>SUM(F304:H304)</f>
        <v>0</v>
      </c>
      <c r="J304" s="241">
        <f>E304*3</f>
        <v>0</v>
      </c>
      <c r="K304" s="199">
        <f>SUM(I304:J304)</f>
        <v>0</v>
      </c>
    </row>
    <row r="305" spans="1:18" ht="24" customHeight="1">
      <c r="B305" s="164"/>
      <c r="C305" s="43"/>
      <c r="D305" s="43"/>
      <c r="E305" s="235"/>
      <c r="F305" s="112"/>
      <c r="G305" s="43"/>
      <c r="H305" s="43"/>
      <c r="I305" s="8"/>
      <c r="J305" s="243"/>
      <c r="K305" s="118"/>
    </row>
    <row r="306" spans="1:18" ht="48" customHeight="1" thickBot="1">
      <c r="B306" s="164"/>
      <c r="E306" s="235"/>
      <c r="F306" s="112"/>
      <c r="J306" s="244"/>
    </row>
    <row r="307" spans="1:18" ht="30.75" customHeight="1" thickBot="1">
      <c r="A307" s="9"/>
      <c r="B307" s="272" t="s">
        <v>749</v>
      </c>
      <c r="C307" s="126"/>
      <c r="D307" s="211" t="s">
        <v>180</v>
      </c>
      <c r="E307" s="237" t="s">
        <v>187</v>
      </c>
      <c r="F307" s="183" t="s">
        <v>346</v>
      </c>
      <c r="G307" s="212" t="s">
        <v>347</v>
      </c>
      <c r="H307" s="213" t="s">
        <v>348</v>
      </c>
      <c r="I307" s="180" t="s">
        <v>349</v>
      </c>
      <c r="J307" s="238" t="s">
        <v>350</v>
      </c>
      <c r="K307" s="71" t="s">
        <v>191</v>
      </c>
      <c r="L307" s="9"/>
      <c r="M307" s="9"/>
      <c r="N307" s="9"/>
      <c r="O307" s="9"/>
      <c r="P307" s="9"/>
      <c r="Q307" s="9"/>
      <c r="R307" s="9"/>
    </row>
    <row r="308" spans="1:18" ht="24.75" customHeight="1" thickBot="1">
      <c r="B308" s="267"/>
      <c r="C308" s="61" t="str">
        <f>Roster!C137</f>
        <v>Phillip Higginbotham</v>
      </c>
      <c r="D308" s="224">
        <v>210</v>
      </c>
      <c r="E308" s="240">
        <f>TRUNC((Percentage!E4-'Hoffman Score'!D308)*Percentage!C4)</f>
        <v>0</v>
      </c>
      <c r="F308" s="228"/>
      <c r="G308" s="229"/>
      <c r="H308" s="245"/>
      <c r="I308" s="215">
        <f>SUM(F308:H308)</f>
        <v>0</v>
      </c>
      <c r="J308" s="241">
        <f>E308*3</f>
        <v>0</v>
      </c>
      <c r="K308" s="199">
        <f>SUM(I308:J308)</f>
        <v>0</v>
      </c>
    </row>
    <row r="309" spans="1:18" ht="24" customHeight="1">
      <c r="B309" s="164"/>
      <c r="C309" s="43"/>
      <c r="D309" s="43"/>
      <c r="E309" s="235"/>
      <c r="F309" s="112"/>
      <c r="G309" s="43"/>
      <c r="H309" s="43"/>
      <c r="I309" s="8"/>
      <c r="J309" s="243"/>
      <c r="K309" s="118"/>
    </row>
    <row r="310" spans="1:18" ht="48" customHeight="1" thickBot="1">
      <c r="B310" s="164"/>
      <c r="E310" s="235"/>
      <c r="F310" s="112"/>
      <c r="J310" s="244"/>
    </row>
    <row r="311" spans="1:18" ht="30.75" customHeight="1" thickBot="1">
      <c r="A311" s="9"/>
      <c r="B311" s="272" t="s">
        <v>752</v>
      </c>
      <c r="C311" s="126"/>
      <c r="D311" s="211" t="s">
        <v>180</v>
      </c>
      <c r="E311" s="237" t="s">
        <v>187</v>
      </c>
      <c r="F311" s="183" t="s">
        <v>346</v>
      </c>
      <c r="G311" s="212" t="s">
        <v>347</v>
      </c>
      <c r="H311" s="213" t="s">
        <v>348</v>
      </c>
      <c r="I311" s="180" t="s">
        <v>349</v>
      </c>
      <c r="J311" s="238" t="s">
        <v>350</v>
      </c>
      <c r="K311" s="71" t="s">
        <v>191</v>
      </c>
      <c r="L311" s="9"/>
      <c r="M311" s="9"/>
      <c r="N311" s="9"/>
      <c r="O311" s="9"/>
      <c r="P311" s="9"/>
      <c r="Q311" s="9"/>
      <c r="R311" s="9"/>
    </row>
    <row r="312" spans="1:18" ht="24.75" customHeight="1" thickBot="1">
      <c r="B312" s="267"/>
      <c r="C312" s="61" t="str">
        <f>Roster!C138</f>
        <v>Jorge Meraz</v>
      </c>
      <c r="D312" s="224">
        <v>210</v>
      </c>
      <c r="E312" s="240">
        <f>TRUNC((Percentage!E4-'Hoffman Score'!D312)*Percentage!C4)</f>
        <v>0</v>
      </c>
      <c r="F312" s="228"/>
      <c r="G312" s="229"/>
      <c r="H312" s="245"/>
      <c r="I312" s="215">
        <f>SUM(F312:H312)</f>
        <v>0</v>
      </c>
      <c r="J312" s="241">
        <f>E312*3</f>
        <v>0</v>
      </c>
      <c r="K312" s="199">
        <f>SUM(I312:J312)</f>
        <v>0</v>
      </c>
    </row>
    <row r="313" spans="1:18" ht="24" customHeight="1">
      <c r="B313" s="164"/>
      <c r="C313" s="43"/>
      <c r="D313" s="43"/>
      <c r="E313" s="235"/>
      <c r="F313" s="112"/>
      <c r="G313" s="43"/>
      <c r="H313" s="43"/>
      <c r="I313" s="8"/>
      <c r="J313" s="243"/>
      <c r="K313" s="118"/>
    </row>
    <row r="314" spans="1:18" ht="48" customHeight="1" thickBot="1">
      <c r="B314" s="164"/>
      <c r="E314" s="235"/>
      <c r="F314" s="112"/>
      <c r="J314" s="244"/>
    </row>
    <row r="315" spans="1:18" ht="30.75" customHeight="1" thickBot="1">
      <c r="A315" s="9"/>
      <c r="B315" s="272" t="s">
        <v>755</v>
      </c>
      <c r="C315" s="126"/>
      <c r="D315" s="211" t="s">
        <v>180</v>
      </c>
      <c r="E315" s="237" t="s">
        <v>187</v>
      </c>
      <c r="F315" s="183" t="s">
        <v>346</v>
      </c>
      <c r="G315" s="212" t="s">
        <v>347</v>
      </c>
      <c r="H315" s="213" t="s">
        <v>348</v>
      </c>
      <c r="I315" s="180" t="s">
        <v>349</v>
      </c>
      <c r="J315" s="238" t="s">
        <v>350</v>
      </c>
      <c r="K315" s="71" t="s">
        <v>191</v>
      </c>
      <c r="L315" s="9"/>
      <c r="M315" s="9"/>
      <c r="N315" s="9"/>
      <c r="O315" s="9"/>
      <c r="P315" s="9"/>
      <c r="Q315" s="9"/>
      <c r="R315" s="9"/>
    </row>
    <row r="316" spans="1:18" ht="24.75" customHeight="1" thickBot="1">
      <c r="B316" s="267"/>
      <c r="C316" s="61" t="str">
        <f>Roster!C139</f>
        <v>Jennifer Sizemore</v>
      </c>
      <c r="D316" s="224">
        <v>210</v>
      </c>
      <c r="E316" s="240">
        <f>TRUNC((Percentage!E4-'Hoffman Score'!D316)*Percentage!C4)</f>
        <v>0</v>
      </c>
      <c r="F316" s="228"/>
      <c r="G316" s="229"/>
      <c r="H316" s="245"/>
      <c r="I316" s="215">
        <f>SUM(F316:H316)</f>
        <v>0</v>
      </c>
      <c r="J316" s="241">
        <f>E316*3</f>
        <v>0</v>
      </c>
      <c r="K316" s="199">
        <f>SUM(I316:J316)</f>
        <v>0</v>
      </c>
    </row>
    <row r="317" spans="1:18" ht="24" customHeight="1">
      <c r="B317" s="164"/>
      <c r="C317" s="43"/>
      <c r="D317" s="43"/>
      <c r="E317" s="235"/>
      <c r="F317" s="112"/>
      <c r="G317" s="43"/>
      <c r="H317" s="43"/>
      <c r="I317" s="8"/>
      <c r="J317" s="243"/>
      <c r="K317" s="118"/>
    </row>
    <row r="318" spans="1:18" ht="48" customHeight="1" thickBot="1">
      <c r="B318" s="164"/>
      <c r="E318" s="235"/>
      <c r="F318" s="112"/>
      <c r="J318" s="244"/>
    </row>
    <row r="319" spans="1:18" ht="30.75" customHeight="1" thickBot="1">
      <c r="A319" s="9"/>
      <c r="B319" s="272" t="s">
        <v>758</v>
      </c>
      <c r="C319" s="126"/>
      <c r="D319" s="211" t="s">
        <v>180</v>
      </c>
      <c r="E319" s="237" t="s">
        <v>187</v>
      </c>
      <c r="F319" s="183" t="s">
        <v>346</v>
      </c>
      <c r="G319" s="212" t="s">
        <v>347</v>
      </c>
      <c r="H319" s="213" t="s">
        <v>348</v>
      </c>
      <c r="I319" s="180" t="s">
        <v>349</v>
      </c>
      <c r="J319" s="238" t="s">
        <v>350</v>
      </c>
      <c r="K319" s="71" t="s">
        <v>191</v>
      </c>
      <c r="L319" s="9"/>
      <c r="M319" s="9"/>
      <c r="N319" s="9"/>
      <c r="O319" s="9"/>
      <c r="P319" s="9"/>
      <c r="Q319" s="9"/>
      <c r="R319" s="9"/>
    </row>
    <row r="320" spans="1:18" ht="24.75" customHeight="1" thickBot="1">
      <c r="B320" s="267"/>
      <c r="C320" s="61" t="str">
        <f>Roster!C140</f>
        <v>Jerry Ferguson</v>
      </c>
      <c r="D320" s="224">
        <v>210</v>
      </c>
      <c r="E320" s="240">
        <f>TRUNC((Percentage!E4-'Hoffman Score'!D320)*Percentage!C4)</f>
        <v>0</v>
      </c>
      <c r="F320" s="228"/>
      <c r="G320" s="229"/>
      <c r="H320" s="245"/>
      <c r="I320" s="215">
        <f>SUM(F320:H320)</f>
        <v>0</v>
      </c>
      <c r="J320" s="241">
        <f>E320*3</f>
        <v>0</v>
      </c>
      <c r="K320" s="199">
        <f>SUM(I320:J320)</f>
        <v>0</v>
      </c>
    </row>
    <row r="321" spans="1:18" ht="24" customHeight="1">
      <c r="B321" s="164"/>
      <c r="C321" s="43"/>
      <c r="D321" s="43"/>
      <c r="E321" s="235"/>
      <c r="F321" s="112"/>
      <c r="G321" s="43"/>
      <c r="H321" s="43"/>
      <c r="I321" s="8"/>
      <c r="J321" s="243"/>
      <c r="K321" s="118"/>
    </row>
    <row r="322" spans="1:18" ht="48" customHeight="1" thickBot="1">
      <c r="B322" s="164"/>
      <c r="E322" s="235"/>
      <c r="F322" s="112"/>
      <c r="J322" s="244"/>
    </row>
    <row r="323" spans="1:18" ht="30.75" customHeight="1" thickBot="1">
      <c r="A323" s="9"/>
      <c r="B323" s="271" t="s">
        <v>760</v>
      </c>
      <c r="C323" s="126"/>
      <c r="D323" s="211" t="s">
        <v>180</v>
      </c>
      <c r="E323" s="237" t="s">
        <v>187</v>
      </c>
      <c r="F323" s="183" t="s">
        <v>346</v>
      </c>
      <c r="G323" s="212" t="s">
        <v>347</v>
      </c>
      <c r="H323" s="213" t="s">
        <v>348</v>
      </c>
      <c r="I323" s="180" t="s">
        <v>349</v>
      </c>
      <c r="J323" s="238" t="s">
        <v>350</v>
      </c>
      <c r="K323" s="71" t="s">
        <v>191</v>
      </c>
      <c r="L323" s="9"/>
      <c r="M323" s="9"/>
      <c r="N323" s="9"/>
      <c r="O323" s="9"/>
      <c r="P323" s="9"/>
      <c r="Q323" s="9"/>
      <c r="R323" s="9"/>
    </row>
    <row r="324" spans="1:18" ht="24.75" customHeight="1" thickBot="1">
      <c r="B324" s="269"/>
      <c r="C324" s="61" t="str">
        <f>Roster!C144</f>
        <v>Bryon Campbell</v>
      </c>
      <c r="D324" s="224">
        <v>210</v>
      </c>
      <c r="E324" s="240">
        <f>TRUNC((Percentage!E4-'Hoffman Score'!D324)*Percentage!C4)</f>
        <v>0</v>
      </c>
      <c r="F324" s="228"/>
      <c r="G324" s="229"/>
      <c r="H324" s="245"/>
      <c r="I324" s="215">
        <f>SUM(F324:H324)</f>
        <v>0</v>
      </c>
      <c r="J324" s="241">
        <f>E324*3</f>
        <v>0</v>
      </c>
      <c r="K324" s="199">
        <v>0</v>
      </c>
    </row>
    <row r="325" spans="1:18" ht="24" customHeight="1">
      <c r="B325" s="164"/>
      <c r="C325" s="43"/>
      <c r="D325" s="43"/>
      <c r="E325" s="235"/>
      <c r="F325" s="112"/>
      <c r="G325" s="43"/>
      <c r="H325" s="43"/>
      <c r="I325" s="8"/>
      <c r="J325" s="243"/>
      <c r="K325" s="118"/>
    </row>
    <row r="326" spans="1:18" ht="48" customHeight="1" thickBot="1">
      <c r="B326" s="164"/>
      <c r="E326" s="235"/>
      <c r="F326" s="112"/>
      <c r="J326" s="244"/>
    </row>
    <row r="327" spans="1:18" ht="30.75" customHeight="1" thickBot="1">
      <c r="A327" s="9"/>
      <c r="B327" s="272" t="s">
        <v>763</v>
      </c>
      <c r="C327" s="126"/>
      <c r="D327" s="211" t="s">
        <v>180</v>
      </c>
      <c r="E327" s="237" t="s">
        <v>187</v>
      </c>
      <c r="F327" s="183" t="s">
        <v>346</v>
      </c>
      <c r="G327" s="212" t="s">
        <v>347</v>
      </c>
      <c r="H327" s="213" t="s">
        <v>348</v>
      </c>
      <c r="I327" s="180" t="s">
        <v>349</v>
      </c>
      <c r="J327" s="238" t="s">
        <v>350</v>
      </c>
      <c r="K327" s="71" t="s">
        <v>191</v>
      </c>
      <c r="L327" s="9"/>
      <c r="M327" s="9"/>
      <c r="N327" s="9"/>
      <c r="O327" s="9"/>
      <c r="P327" s="9"/>
      <c r="Q327" s="9"/>
      <c r="R327" s="9"/>
    </row>
    <row r="328" spans="1:18" ht="24.75" customHeight="1" thickBot="1">
      <c r="B328" s="267"/>
      <c r="C328" s="61" t="str">
        <f>Roster!C145</f>
        <v>Melchora Lee</v>
      </c>
      <c r="D328" s="224">
        <v>210</v>
      </c>
      <c r="E328" s="240">
        <f>TRUNC((Percentage!E4-'Hoffman Score'!D328)*Percentage!C4)</f>
        <v>0</v>
      </c>
      <c r="F328" s="228"/>
      <c r="G328" s="229"/>
      <c r="H328" s="245"/>
      <c r="I328" s="215">
        <f>SUM(F328:H328)</f>
        <v>0</v>
      </c>
      <c r="J328" s="241">
        <f>E328*3</f>
        <v>0</v>
      </c>
      <c r="K328" s="199">
        <f>SUM(I328:J328)</f>
        <v>0</v>
      </c>
    </row>
    <row r="329" spans="1:18" ht="24" customHeight="1">
      <c r="B329" s="164"/>
      <c r="C329" s="43"/>
      <c r="D329" s="43"/>
      <c r="E329" s="235"/>
      <c r="F329" s="112"/>
      <c r="G329" s="43"/>
      <c r="H329" s="43"/>
      <c r="I329" s="8"/>
      <c r="J329" s="243"/>
      <c r="K329" s="118"/>
    </row>
    <row r="330" spans="1:18" ht="48" customHeight="1" thickBot="1">
      <c r="B330" s="164"/>
      <c r="E330" s="235"/>
      <c r="F330" s="112"/>
      <c r="J330" s="244"/>
    </row>
    <row r="331" spans="1:18" ht="30.75" customHeight="1" thickBot="1">
      <c r="A331" s="9"/>
      <c r="B331" s="272" t="s">
        <v>765</v>
      </c>
      <c r="C331" s="126"/>
      <c r="D331" s="211" t="s">
        <v>180</v>
      </c>
      <c r="E331" s="237" t="s">
        <v>187</v>
      </c>
      <c r="F331" s="183" t="s">
        <v>346</v>
      </c>
      <c r="G331" s="212" t="s">
        <v>347</v>
      </c>
      <c r="H331" s="213" t="s">
        <v>348</v>
      </c>
      <c r="I331" s="180" t="s">
        <v>349</v>
      </c>
      <c r="J331" s="238" t="s">
        <v>350</v>
      </c>
      <c r="K331" s="71" t="s">
        <v>191</v>
      </c>
      <c r="L331" s="9"/>
      <c r="M331" s="9"/>
      <c r="N331" s="9"/>
      <c r="O331" s="9"/>
      <c r="P331" s="9"/>
      <c r="Q331" s="9"/>
      <c r="R331" s="9"/>
    </row>
    <row r="332" spans="1:18" ht="24.75" customHeight="1" thickBot="1">
      <c r="B332" s="267"/>
      <c r="C332" s="61" t="str">
        <f>Roster!C146</f>
        <v>Margie Graham</v>
      </c>
      <c r="D332" s="224">
        <v>210</v>
      </c>
      <c r="E332" s="240">
        <f>TRUNC((Percentage!E4-'Hoffman Score'!D332)*Percentage!C4)</f>
        <v>0</v>
      </c>
      <c r="F332" s="228"/>
      <c r="G332" s="229"/>
      <c r="H332" s="245"/>
      <c r="I332" s="215">
        <f>SUM(F332:H332)</f>
        <v>0</v>
      </c>
      <c r="J332" s="241">
        <f>E332*3</f>
        <v>0</v>
      </c>
      <c r="K332" s="199">
        <f>SUM(I332:J332)</f>
        <v>0</v>
      </c>
    </row>
    <row r="333" spans="1:18" ht="24" customHeight="1">
      <c r="B333" s="164"/>
      <c r="C333" s="43"/>
      <c r="D333" s="43"/>
      <c r="E333" s="235"/>
      <c r="F333" s="112"/>
      <c r="G333" s="43"/>
      <c r="H333" s="43"/>
      <c r="I333" s="8"/>
      <c r="J333" s="243"/>
      <c r="K333" s="118"/>
    </row>
    <row r="334" spans="1:18" ht="48" customHeight="1" thickBot="1">
      <c r="B334" s="164"/>
      <c r="E334" s="235"/>
      <c r="F334" s="112"/>
      <c r="J334" s="244"/>
    </row>
    <row r="335" spans="1:18" ht="30.75" customHeight="1" thickBot="1">
      <c r="A335" s="9"/>
      <c r="B335" s="272" t="s">
        <v>767</v>
      </c>
      <c r="C335" s="126"/>
      <c r="D335" s="211" t="s">
        <v>180</v>
      </c>
      <c r="E335" s="237" t="s">
        <v>187</v>
      </c>
      <c r="F335" s="183" t="s">
        <v>346</v>
      </c>
      <c r="G335" s="212" t="s">
        <v>347</v>
      </c>
      <c r="H335" s="213" t="s">
        <v>348</v>
      </c>
      <c r="I335" s="180" t="s">
        <v>349</v>
      </c>
      <c r="J335" s="238" t="s">
        <v>350</v>
      </c>
      <c r="K335" s="71" t="s">
        <v>191</v>
      </c>
      <c r="L335" s="9"/>
      <c r="M335" s="9"/>
      <c r="N335" s="9"/>
      <c r="O335" s="9"/>
      <c r="P335" s="9"/>
      <c r="Q335" s="9"/>
      <c r="R335" s="9"/>
    </row>
    <row r="336" spans="1:18" ht="24.75" customHeight="1" thickBot="1">
      <c r="B336" s="267"/>
      <c r="C336" s="61" t="str">
        <f>Roster!C147</f>
        <v>Troy Graham</v>
      </c>
      <c r="D336" s="224">
        <v>210</v>
      </c>
      <c r="E336" s="240">
        <f>TRUNC((Percentage!E4-'Hoffman Score'!D336)*Percentage!C4)</f>
        <v>0</v>
      </c>
      <c r="F336" s="228"/>
      <c r="G336" s="229"/>
      <c r="H336" s="245"/>
      <c r="I336" s="215">
        <f>SUM(F336:H336)</f>
        <v>0</v>
      </c>
      <c r="J336" s="241">
        <f>E336*3</f>
        <v>0</v>
      </c>
      <c r="K336" s="199">
        <f>SUM(I336:J336)</f>
        <v>0</v>
      </c>
    </row>
    <row r="337" spans="1:18" ht="24" customHeight="1">
      <c r="B337" s="164"/>
      <c r="C337" s="43"/>
      <c r="D337" s="43"/>
      <c r="E337" s="235"/>
      <c r="F337" s="112"/>
      <c r="G337" s="43"/>
      <c r="H337" s="43"/>
      <c r="I337" s="8"/>
      <c r="J337" s="243"/>
      <c r="K337" s="118"/>
    </row>
    <row r="338" spans="1:18" ht="48" customHeight="1" thickBot="1">
      <c r="B338" s="164"/>
      <c r="E338" s="235"/>
      <c r="F338" s="112"/>
      <c r="J338" s="244"/>
    </row>
    <row r="339" spans="1:18" ht="30.75" customHeight="1" thickBot="1">
      <c r="A339" s="9"/>
      <c r="B339" s="271" t="s">
        <v>769</v>
      </c>
      <c r="C339" s="126"/>
      <c r="D339" s="211" t="s">
        <v>180</v>
      </c>
      <c r="E339" s="237" t="s">
        <v>187</v>
      </c>
      <c r="F339" s="183" t="s">
        <v>346</v>
      </c>
      <c r="G339" s="212" t="s">
        <v>347</v>
      </c>
      <c r="H339" s="213" t="s">
        <v>348</v>
      </c>
      <c r="I339" s="180" t="s">
        <v>349</v>
      </c>
      <c r="J339" s="238" t="s">
        <v>350</v>
      </c>
      <c r="K339" s="71" t="s">
        <v>191</v>
      </c>
      <c r="L339" s="9"/>
      <c r="M339" s="9"/>
      <c r="N339" s="9"/>
      <c r="O339" s="9"/>
      <c r="P339" s="9"/>
      <c r="Q339" s="9"/>
      <c r="R339" s="9"/>
    </row>
    <row r="340" spans="1:18" ht="24.75" customHeight="1" thickBot="1">
      <c r="B340" s="269"/>
      <c r="C340" s="61" t="str">
        <f>Roster!C151</f>
        <v>Elexis Banks</v>
      </c>
      <c r="D340" s="224">
        <v>210</v>
      </c>
      <c r="E340" s="240">
        <f>TRUNC((Percentage!E4-'Hoffman Score'!D340)*Percentage!C4)</f>
        <v>0</v>
      </c>
      <c r="F340" s="228"/>
      <c r="G340" s="229"/>
      <c r="H340" s="245"/>
      <c r="I340" s="215">
        <f>SUM(F340:H340)</f>
        <v>0</v>
      </c>
      <c r="J340" s="241">
        <f>E340*3</f>
        <v>0</v>
      </c>
      <c r="K340" s="199">
        <v>0</v>
      </c>
    </row>
    <row r="341" spans="1:18" ht="24" customHeight="1">
      <c r="B341" s="164"/>
      <c r="C341" s="43"/>
      <c r="D341" s="43"/>
      <c r="E341" s="235"/>
      <c r="F341" s="112"/>
      <c r="G341" s="43"/>
      <c r="H341" s="43"/>
      <c r="I341" s="8"/>
      <c r="J341" s="243"/>
      <c r="K341" s="118"/>
    </row>
    <row r="342" spans="1:18" ht="48" customHeight="1" thickBot="1">
      <c r="B342" s="164"/>
      <c r="E342" s="235"/>
      <c r="F342" s="112"/>
      <c r="J342" s="244"/>
    </row>
    <row r="343" spans="1:18" ht="30.75" customHeight="1" thickBot="1">
      <c r="A343" s="9"/>
      <c r="B343" s="271" t="s">
        <v>772</v>
      </c>
      <c r="C343" s="126"/>
      <c r="D343" s="211" t="s">
        <v>180</v>
      </c>
      <c r="E343" s="237" t="s">
        <v>187</v>
      </c>
      <c r="F343" s="183" t="s">
        <v>346</v>
      </c>
      <c r="G343" s="212" t="s">
        <v>347</v>
      </c>
      <c r="H343" s="213" t="s">
        <v>348</v>
      </c>
      <c r="I343" s="180" t="s">
        <v>349</v>
      </c>
      <c r="J343" s="238" t="s">
        <v>350</v>
      </c>
      <c r="K343" s="71" t="s">
        <v>191</v>
      </c>
      <c r="L343" s="9"/>
      <c r="M343" s="9"/>
      <c r="N343" s="9"/>
      <c r="O343" s="9"/>
      <c r="P343" s="9"/>
      <c r="Q343" s="9"/>
      <c r="R343" s="9"/>
    </row>
    <row r="344" spans="1:18" ht="24.75" customHeight="1" thickBot="1">
      <c r="B344" s="269"/>
      <c r="C344" s="61" t="str">
        <f>Roster!C152</f>
        <v>James Tate</v>
      </c>
      <c r="D344" s="224">
        <v>210</v>
      </c>
      <c r="E344" s="240">
        <f>TRUNC((Percentage!E4-'Hoffman Score'!D344)*Percentage!C4)</f>
        <v>0</v>
      </c>
      <c r="F344" s="228"/>
      <c r="G344" s="229"/>
      <c r="H344" s="245"/>
      <c r="I344" s="215">
        <f>SUM(F344:H344)</f>
        <v>0</v>
      </c>
      <c r="J344" s="241">
        <f>E344*3</f>
        <v>0</v>
      </c>
      <c r="K344" s="199">
        <v>0</v>
      </c>
    </row>
    <row r="345" spans="1:18" ht="24" customHeight="1">
      <c r="B345" s="164"/>
      <c r="C345" s="43"/>
      <c r="D345" s="43"/>
      <c r="E345" s="235"/>
      <c r="F345" s="112"/>
      <c r="G345" s="43"/>
      <c r="H345" s="43"/>
      <c r="I345" s="8"/>
      <c r="J345" s="243"/>
      <c r="K345" s="118"/>
    </row>
    <row r="346" spans="1:18" ht="48" customHeight="1" thickBot="1">
      <c r="B346" s="164"/>
      <c r="E346" s="235"/>
      <c r="F346" s="112"/>
      <c r="J346" s="244"/>
    </row>
    <row r="347" spans="1:18" ht="30.75" customHeight="1" thickBot="1">
      <c r="A347" s="9"/>
      <c r="B347" s="271" t="s">
        <v>774</v>
      </c>
      <c r="C347" s="126"/>
      <c r="D347" s="211" t="s">
        <v>180</v>
      </c>
      <c r="E347" s="237" t="s">
        <v>187</v>
      </c>
      <c r="F347" s="183" t="s">
        <v>346</v>
      </c>
      <c r="G347" s="212" t="s">
        <v>347</v>
      </c>
      <c r="H347" s="213" t="s">
        <v>348</v>
      </c>
      <c r="I347" s="180" t="s">
        <v>349</v>
      </c>
      <c r="J347" s="238" t="s">
        <v>350</v>
      </c>
      <c r="K347" s="71" t="s">
        <v>191</v>
      </c>
      <c r="L347" s="9"/>
      <c r="M347" s="9"/>
      <c r="N347" s="9"/>
      <c r="O347" s="9"/>
      <c r="P347" s="9"/>
      <c r="Q347" s="9"/>
      <c r="R347" s="9"/>
    </row>
    <row r="348" spans="1:18" ht="24.75" customHeight="1" thickBot="1">
      <c r="B348" s="269"/>
      <c r="C348" s="61" t="str">
        <f>Roster!C153</f>
        <v>Abel Torres</v>
      </c>
      <c r="D348" s="224">
        <v>210</v>
      </c>
      <c r="E348" s="240">
        <f>TRUNC((Percentage!E4-'Hoffman Score'!D348)*Percentage!C4)</f>
        <v>0</v>
      </c>
      <c r="F348" s="228"/>
      <c r="G348" s="229"/>
      <c r="H348" s="245"/>
      <c r="I348" s="215">
        <f>SUM(F348:H348)</f>
        <v>0</v>
      </c>
      <c r="J348" s="241">
        <f>E348*3</f>
        <v>0</v>
      </c>
      <c r="K348" s="199">
        <v>0</v>
      </c>
    </row>
    <row r="349" spans="1:18" ht="24" customHeight="1">
      <c r="B349" s="164"/>
      <c r="C349" s="43"/>
      <c r="D349" s="43"/>
      <c r="E349" s="235"/>
      <c r="F349" s="112"/>
      <c r="G349" s="43"/>
      <c r="H349" s="43"/>
      <c r="I349" s="8"/>
      <c r="J349" s="243"/>
      <c r="K349" s="118"/>
    </row>
    <row r="350" spans="1:18" ht="48" customHeight="1" thickBot="1">
      <c r="B350" s="164"/>
      <c r="E350" s="235"/>
      <c r="F350" s="112"/>
      <c r="J350" s="244"/>
    </row>
    <row r="351" spans="1:18" ht="30.75" customHeight="1" thickBot="1">
      <c r="A351" s="9"/>
      <c r="B351" s="271" t="s">
        <v>776</v>
      </c>
      <c r="C351" s="126"/>
      <c r="D351" s="211" t="s">
        <v>180</v>
      </c>
      <c r="E351" s="237" t="s">
        <v>187</v>
      </c>
      <c r="F351" s="183" t="s">
        <v>346</v>
      </c>
      <c r="G351" s="212" t="s">
        <v>347</v>
      </c>
      <c r="H351" s="213" t="s">
        <v>348</v>
      </c>
      <c r="I351" s="180" t="s">
        <v>349</v>
      </c>
      <c r="J351" s="238" t="s">
        <v>350</v>
      </c>
      <c r="K351" s="71" t="s">
        <v>191</v>
      </c>
      <c r="L351" s="9"/>
      <c r="M351" s="9"/>
      <c r="N351" s="9"/>
      <c r="O351" s="9"/>
      <c r="P351" s="9"/>
      <c r="Q351" s="9"/>
      <c r="R351" s="9"/>
    </row>
    <row r="352" spans="1:18" ht="24.75" customHeight="1" thickBot="1">
      <c r="B352" s="269"/>
      <c r="C352" s="61" t="str">
        <f>Roster!C154</f>
        <v>Rex Pike, Jr.</v>
      </c>
      <c r="D352" s="224">
        <v>210</v>
      </c>
      <c r="E352" s="240">
        <f>TRUNC((Percentage!E4-'Hoffman Score'!D352)*Percentage!C4)</f>
        <v>0</v>
      </c>
      <c r="F352" s="228"/>
      <c r="G352" s="229"/>
      <c r="H352" s="245"/>
      <c r="I352" s="215">
        <f>SUM(F352:H352)</f>
        <v>0</v>
      </c>
      <c r="J352" s="241">
        <f>E352*3</f>
        <v>0</v>
      </c>
      <c r="K352" s="199">
        <v>0</v>
      </c>
    </row>
    <row r="353" spans="1:18" ht="24" customHeight="1">
      <c r="B353" s="164"/>
      <c r="C353" s="43"/>
      <c r="D353" s="43"/>
      <c r="E353" s="235"/>
      <c r="F353" s="112"/>
      <c r="G353" s="43"/>
      <c r="H353" s="43"/>
      <c r="I353" s="8"/>
      <c r="J353" s="243"/>
      <c r="K353" s="118"/>
    </row>
    <row r="354" spans="1:18" ht="48" customHeight="1" thickBot="1">
      <c r="B354" s="164"/>
      <c r="E354" s="235"/>
      <c r="F354" s="112"/>
      <c r="J354" s="244"/>
    </row>
    <row r="355" spans="1:18" ht="30.75" customHeight="1" thickBot="1">
      <c r="A355" s="9"/>
      <c r="B355" s="272" t="s">
        <v>779</v>
      </c>
      <c r="C355" s="126"/>
      <c r="D355" s="211" t="s">
        <v>180</v>
      </c>
      <c r="E355" s="237" t="s">
        <v>187</v>
      </c>
      <c r="F355" s="183" t="s">
        <v>346</v>
      </c>
      <c r="G355" s="212" t="s">
        <v>347</v>
      </c>
      <c r="H355" s="213" t="s">
        <v>348</v>
      </c>
      <c r="I355" s="180" t="s">
        <v>349</v>
      </c>
      <c r="J355" s="238" t="s">
        <v>350</v>
      </c>
      <c r="K355" s="71" t="s">
        <v>191</v>
      </c>
      <c r="L355" s="9"/>
      <c r="M355" s="9"/>
      <c r="N355" s="9"/>
      <c r="O355" s="9"/>
      <c r="P355" s="9"/>
      <c r="Q355" s="9"/>
      <c r="R355" s="9"/>
    </row>
    <row r="356" spans="1:18" ht="24.75" customHeight="1" thickBot="1">
      <c r="B356" s="267"/>
      <c r="C356" s="61" t="str">
        <f>Roster!C158</f>
        <v>Wade Engelsman</v>
      </c>
      <c r="D356" s="224">
        <v>210</v>
      </c>
      <c r="E356" s="240">
        <f>TRUNC((Percentage!E4-'Hoffman Score'!D356)*Percentage!C4)</f>
        <v>0</v>
      </c>
      <c r="F356" s="228"/>
      <c r="G356" s="229"/>
      <c r="H356" s="245"/>
      <c r="I356" s="215">
        <f>SUM(F356:H356)</f>
        <v>0</v>
      </c>
      <c r="J356" s="241">
        <f>E356*3</f>
        <v>0</v>
      </c>
      <c r="K356" s="199">
        <f>SUM(I356:J356)</f>
        <v>0</v>
      </c>
    </row>
    <row r="357" spans="1:18" ht="24" customHeight="1">
      <c r="B357" s="164"/>
      <c r="C357" s="43"/>
      <c r="D357" s="43"/>
      <c r="E357" s="235"/>
      <c r="F357" s="112"/>
      <c r="G357" s="43"/>
      <c r="H357" s="43"/>
      <c r="I357" s="8"/>
      <c r="J357" s="243"/>
      <c r="K357" s="118"/>
    </row>
    <row r="358" spans="1:18" ht="48" customHeight="1" thickBot="1">
      <c r="B358" s="164"/>
      <c r="E358" s="235"/>
      <c r="F358" s="112"/>
      <c r="J358" s="244"/>
    </row>
    <row r="359" spans="1:18" ht="30.75" customHeight="1" thickBot="1">
      <c r="A359" s="9"/>
      <c r="B359" s="304" t="s">
        <v>781</v>
      </c>
      <c r="C359" s="126"/>
      <c r="D359" s="211" t="s">
        <v>180</v>
      </c>
      <c r="E359" s="237" t="s">
        <v>187</v>
      </c>
      <c r="F359" s="183" t="s">
        <v>346</v>
      </c>
      <c r="G359" s="212" t="s">
        <v>347</v>
      </c>
      <c r="H359" s="213" t="s">
        <v>348</v>
      </c>
      <c r="I359" s="180" t="s">
        <v>349</v>
      </c>
      <c r="J359" s="238" t="s">
        <v>350</v>
      </c>
      <c r="K359" s="71" t="s">
        <v>191</v>
      </c>
      <c r="L359" s="9"/>
      <c r="M359" s="9"/>
      <c r="N359" s="9"/>
      <c r="O359" s="9"/>
      <c r="P359" s="9"/>
      <c r="Q359" s="9"/>
      <c r="R359" s="9"/>
    </row>
    <row r="360" spans="1:18" ht="24.75" customHeight="1" thickBot="1">
      <c r="B360" s="303"/>
      <c r="C360" s="61" t="str">
        <f>Roster!C159</f>
        <v>LuAnn Burkhalter-Mills</v>
      </c>
      <c r="D360" s="214">
        <f>Roster!I159</f>
        <v>154</v>
      </c>
      <c r="E360" s="240">
        <f>TRUNC((Percentage!E4-'Hoffman Score'!D360)*Percentage!C4)</f>
        <v>50</v>
      </c>
      <c r="F360" s="154">
        <v>125</v>
      </c>
      <c r="G360" s="155">
        <v>140</v>
      </c>
      <c r="H360" s="193">
        <v>141</v>
      </c>
      <c r="I360" s="215">
        <f>SUM(F360:H360)</f>
        <v>406</v>
      </c>
      <c r="J360" s="241">
        <f>E360*3</f>
        <v>150</v>
      </c>
      <c r="K360" s="199">
        <f>SUM(I360:J360)</f>
        <v>556</v>
      </c>
    </row>
    <row r="361" spans="1:18" ht="24" customHeight="1">
      <c r="B361" s="164"/>
      <c r="C361" s="43"/>
      <c r="D361" s="43"/>
      <c r="E361" s="235"/>
      <c r="F361" s="112"/>
      <c r="G361" s="43"/>
      <c r="H361" s="43"/>
      <c r="I361" s="8"/>
      <c r="J361" s="243"/>
      <c r="K361" s="118"/>
    </row>
    <row r="362" spans="1:18" ht="48" customHeight="1" thickBot="1">
      <c r="B362" s="164"/>
      <c r="E362" s="235"/>
      <c r="F362" s="112"/>
      <c r="J362" s="244"/>
    </row>
    <row r="363" spans="1:18" ht="30.75" customHeight="1" thickBot="1">
      <c r="A363" s="9"/>
      <c r="B363" s="271" t="s">
        <v>784</v>
      </c>
      <c r="C363" s="126"/>
      <c r="D363" s="211" t="s">
        <v>180</v>
      </c>
      <c r="E363" s="237" t="s">
        <v>187</v>
      </c>
      <c r="F363" s="183" t="s">
        <v>346</v>
      </c>
      <c r="G363" s="212" t="s">
        <v>347</v>
      </c>
      <c r="H363" s="213" t="s">
        <v>348</v>
      </c>
      <c r="I363" s="180" t="s">
        <v>349</v>
      </c>
      <c r="J363" s="238" t="s">
        <v>350</v>
      </c>
      <c r="K363" s="71" t="s">
        <v>191</v>
      </c>
      <c r="L363" s="9"/>
      <c r="M363" s="9"/>
      <c r="N363" s="9"/>
      <c r="O363" s="9"/>
      <c r="P363" s="9"/>
      <c r="Q363" s="9"/>
      <c r="R363" s="9"/>
    </row>
    <row r="364" spans="1:18" ht="24.75" customHeight="1" thickBot="1">
      <c r="B364" s="269"/>
      <c r="C364" s="61" t="str">
        <f>Roster!C160</f>
        <v>Buddy Biffel</v>
      </c>
      <c r="D364" s="224">
        <v>210</v>
      </c>
      <c r="E364" s="240">
        <f>TRUNC((Percentage!E4-'Hoffman Score'!D364)*Percentage!C4)</f>
        <v>0</v>
      </c>
      <c r="F364" s="228"/>
      <c r="G364" s="229"/>
      <c r="H364" s="245"/>
      <c r="I364" s="215">
        <f>SUM(F364:H364)</f>
        <v>0</v>
      </c>
      <c r="J364" s="241">
        <f>E364*3</f>
        <v>0</v>
      </c>
      <c r="K364" s="199">
        <v>0</v>
      </c>
    </row>
    <row r="365" spans="1:18" ht="24" customHeight="1">
      <c r="B365" s="164"/>
      <c r="C365" s="43"/>
      <c r="D365" s="43"/>
      <c r="E365" s="235"/>
      <c r="F365" s="112"/>
      <c r="G365" s="43"/>
      <c r="H365" s="43"/>
      <c r="I365" s="8"/>
      <c r="J365" s="243"/>
      <c r="K365" s="118"/>
    </row>
    <row r="366" spans="1:18" ht="48" customHeight="1" thickBot="1">
      <c r="B366" s="164"/>
      <c r="E366" s="235"/>
      <c r="F366" s="112"/>
      <c r="J366" s="244"/>
    </row>
    <row r="367" spans="1:18" ht="30.75" customHeight="1" thickBot="1">
      <c r="A367" s="9"/>
      <c r="B367" s="272" t="s">
        <v>787</v>
      </c>
      <c r="C367" s="126"/>
      <c r="D367" s="211" t="s">
        <v>180</v>
      </c>
      <c r="E367" s="237" t="s">
        <v>187</v>
      </c>
      <c r="F367" s="183" t="s">
        <v>346</v>
      </c>
      <c r="G367" s="212" t="s">
        <v>347</v>
      </c>
      <c r="H367" s="213" t="s">
        <v>348</v>
      </c>
      <c r="I367" s="180" t="s">
        <v>349</v>
      </c>
      <c r="J367" s="238" t="s">
        <v>350</v>
      </c>
      <c r="K367" s="71" t="s">
        <v>191</v>
      </c>
      <c r="L367" s="9"/>
      <c r="M367" s="9"/>
      <c r="N367" s="9"/>
      <c r="O367" s="9"/>
      <c r="P367" s="9"/>
      <c r="Q367" s="9"/>
      <c r="R367" s="9"/>
    </row>
    <row r="368" spans="1:18" ht="24.75" customHeight="1" thickBot="1">
      <c r="B368" s="267"/>
      <c r="C368" s="61" t="str">
        <f>Roster!C161</f>
        <v>Steven Nutt</v>
      </c>
      <c r="D368" s="224">
        <v>210</v>
      </c>
      <c r="E368" s="240">
        <f>TRUNC((Percentage!E4-'Hoffman Score'!D368)*Percentage!C4)</f>
        <v>0</v>
      </c>
      <c r="F368" s="228"/>
      <c r="G368" s="229"/>
      <c r="H368" s="245"/>
      <c r="I368" s="215">
        <f>SUM(F368:H368)</f>
        <v>0</v>
      </c>
      <c r="J368" s="241">
        <f>E368*3</f>
        <v>0</v>
      </c>
      <c r="K368" s="199">
        <f>SUM(I368:J368)</f>
        <v>0</v>
      </c>
    </row>
    <row r="369" spans="2:11" ht="24" customHeight="1">
      <c r="B369" s="164"/>
      <c r="C369" s="43"/>
      <c r="D369" s="43"/>
      <c r="E369" s="235"/>
      <c r="F369" s="112"/>
      <c r="G369" s="43"/>
      <c r="H369" s="43"/>
      <c r="I369" s="8"/>
      <c r="J369" s="243"/>
      <c r="K369" s="118"/>
    </row>
    <row r="370" spans="2:11" ht="48" customHeight="1">
      <c r="B370" s="164"/>
      <c r="E370" s="235"/>
      <c r="F370" s="112"/>
      <c r="J370" s="244"/>
    </row>
    <row r="371" spans="2:11" ht="15.75" customHeight="1">
      <c r="B371" s="164"/>
      <c r="E371" s="235"/>
      <c r="F371" s="112"/>
      <c r="J371" s="235"/>
    </row>
    <row r="372" spans="2:11" ht="15.75" customHeight="1">
      <c r="B372" s="164"/>
      <c r="E372" s="235"/>
      <c r="F372" s="112"/>
      <c r="J372" s="235"/>
    </row>
    <row r="373" spans="2:11" ht="15.75" customHeight="1">
      <c r="B373" s="164"/>
      <c r="E373" s="235"/>
      <c r="F373" s="112"/>
      <c r="J373" s="235"/>
    </row>
    <row r="374" spans="2:11" ht="15.75" customHeight="1">
      <c r="B374" s="164"/>
      <c r="E374" s="235"/>
      <c r="F374" s="112"/>
      <c r="J374" s="235"/>
    </row>
    <row r="375" spans="2:11" ht="15.75" customHeight="1">
      <c r="B375" s="164"/>
      <c r="E375" s="235"/>
      <c r="F375" s="112"/>
      <c r="J375" s="235"/>
    </row>
    <row r="376" spans="2:11" ht="15.75" customHeight="1">
      <c r="B376" s="164"/>
      <c r="E376" s="235"/>
      <c r="F376" s="112"/>
      <c r="J376" s="235"/>
    </row>
    <row r="377" spans="2:11" ht="15.75" customHeight="1">
      <c r="B377" s="164"/>
      <c r="E377" s="235"/>
      <c r="F377" s="112"/>
      <c r="J377" s="235"/>
    </row>
    <row r="378" spans="2:11" ht="15.75" customHeight="1">
      <c r="B378" s="164"/>
      <c r="E378" s="235"/>
      <c r="F378" s="112"/>
      <c r="J378" s="235"/>
    </row>
    <row r="379" spans="2:11" ht="15.75" customHeight="1">
      <c r="B379" s="164"/>
      <c r="E379" s="235"/>
      <c r="F379" s="112"/>
      <c r="J379" s="235"/>
    </row>
    <row r="380" spans="2:11" ht="15.75" customHeight="1">
      <c r="B380" s="164"/>
      <c r="E380" s="235"/>
      <c r="F380" s="112"/>
      <c r="J380" s="235"/>
    </row>
    <row r="381" spans="2:11" ht="15.75" customHeight="1">
      <c r="B381" s="164"/>
      <c r="E381" s="235"/>
      <c r="F381" s="112"/>
      <c r="J381" s="235"/>
    </row>
    <row r="382" spans="2:11" ht="15.75" customHeight="1">
      <c r="B382" s="164"/>
      <c r="E382" s="235"/>
      <c r="F382" s="112"/>
      <c r="J382" s="235"/>
    </row>
    <row r="383" spans="2:11" ht="15.75" customHeight="1">
      <c r="B383" s="164"/>
      <c r="E383" s="235"/>
      <c r="F383" s="112"/>
      <c r="J383" s="235"/>
    </row>
    <row r="384" spans="2:11" ht="15.75" customHeight="1">
      <c r="B384" s="164"/>
      <c r="E384" s="235"/>
      <c r="F384" s="112"/>
      <c r="J384" s="235"/>
    </row>
    <row r="385" spans="2:10" ht="15.75" customHeight="1">
      <c r="B385" s="164"/>
      <c r="E385" s="235"/>
      <c r="F385" s="112"/>
      <c r="J385" s="235"/>
    </row>
    <row r="386" spans="2:10" ht="15.75" customHeight="1">
      <c r="B386" s="164"/>
      <c r="E386" s="235"/>
      <c r="F386" s="112"/>
      <c r="J386" s="235"/>
    </row>
    <row r="387" spans="2:10" ht="15.75" customHeight="1">
      <c r="B387" s="164"/>
      <c r="E387" s="235"/>
      <c r="F387" s="112"/>
      <c r="J387" s="235"/>
    </row>
    <row r="388" spans="2:10" ht="15.75" customHeight="1">
      <c r="B388" s="164"/>
      <c r="E388" s="235"/>
      <c r="F388" s="112"/>
      <c r="J388" s="235"/>
    </row>
    <row r="389" spans="2:10" ht="15.75" customHeight="1">
      <c r="B389" s="164"/>
      <c r="E389" s="235"/>
      <c r="F389" s="112"/>
      <c r="J389" s="235"/>
    </row>
    <row r="390" spans="2:10" ht="15.75" customHeight="1">
      <c r="B390" s="164"/>
      <c r="E390" s="235"/>
      <c r="F390" s="112"/>
      <c r="J390" s="235"/>
    </row>
    <row r="391" spans="2:10" ht="15.75" customHeight="1">
      <c r="B391" s="164"/>
      <c r="E391" s="235"/>
      <c r="F391" s="112"/>
      <c r="J391" s="235"/>
    </row>
    <row r="392" spans="2:10" ht="15.75" customHeight="1">
      <c r="B392" s="164"/>
      <c r="E392" s="235"/>
      <c r="F392" s="112"/>
      <c r="J392" s="235"/>
    </row>
    <row r="393" spans="2:10" ht="15.75" customHeight="1">
      <c r="B393" s="164"/>
      <c r="E393" s="235"/>
      <c r="F393" s="112"/>
      <c r="J393" s="235"/>
    </row>
    <row r="394" spans="2:10" ht="15.75" customHeight="1">
      <c r="B394" s="164"/>
      <c r="E394" s="235"/>
      <c r="F394" s="112"/>
      <c r="J394" s="235"/>
    </row>
    <row r="395" spans="2:10" ht="15.75" customHeight="1">
      <c r="B395" s="164"/>
      <c r="E395" s="235"/>
      <c r="F395" s="112"/>
      <c r="J395" s="235"/>
    </row>
    <row r="396" spans="2:10" ht="15.75" customHeight="1">
      <c r="B396" s="164"/>
      <c r="E396" s="235"/>
      <c r="F396" s="112"/>
      <c r="J396" s="235"/>
    </row>
    <row r="397" spans="2:10" ht="15.75" customHeight="1">
      <c r="B397" s="164"/>
      <c r="E397" s="235"/>
      <c r="F397" s="112"/>
      <c r="J397" s="235"/>
    </row>
    <row r="398" spans="2:10" ht="15.75" customHeight="1">
      <c r="B398" s="164"/>
      <c r="E398" s="235"/>
      <c r="F398" s="112"/>
      <c r="J398" s="235"/>
    </row>
    <row r="399" spans="2:10" ht="15.75" customHeight="1">
      <c r="B399" s="164"/>
      <c r="E399" s="235"/>
      <c r="F399" s="112"/>
      <c r="J399" s="235"/>
    </row>
    <row r="400" spans="2:10" ht="15.75" customHeight="1">
      <c r="B400" s="164"/>
      <c r="E400" s="235"/>
      <c r="F400" s="112"/>
      <c r="J400" s="235"/>
    </row>
    <row r="401" spans="2:10" ht="15.75" customHeight="1">
      <c r="B401" s="164"/>
      <c r="E401" s="235"/>
      <c r="F401" s="112"/>
      <c r="J401" s="235"/>
    </row>
    <row r="402" spans="2:10" ht="15.75" customHeight="1">
      <c r="B402" s="164"/>
      <c r="E402" s="235"/>
      <c r="F402" s="112"/>
      <c r="J402" s="235"/>
    </row>
    <row r="403" spans="2:10" ht="15.75" customHeight="1">
      <c r="B403" s="164"/>
      <c r="E403" s="235"/>
      <c r="F403" s="112"/>
      <c r="J403" s="235"/>
    </row>
    <row r="404" spans="2:10" ht="15.75" customHeight="1">
      <c r="B404" s="164"/>
      <c r="E404" s="235"/>
      <c r="F404" s="112"/>
      <c r="J404" s="235"/>
    </row>
    <row r="405" spans="2:10" ht="15.75" customHeight="1">
      <c r="B405" s="164"/>
      <c r="E405" s="235"/>
      <c r="F405" s="112"/>
      <c r="J405" s="235"/>
    </row>
    <row r="406" spans="2:10" ht="15.75" customHeight="1">
      <c r="B406" s="164"/>
      <c r="E406" s="235"/>
      <c r="F406" s="112"/>
      <c r="J406" s="235"/>
    </row>
    <row r="407" spans="2:10" ht="15.75" customHeight="1">
      <c r="B407" s="164"/>
      <c r="E407" s="235"/>
      <c r="F407" s="112"/>
      <c r="J407" s="235"/>
    </row>
    <row r="408" spans="2:10" ht="15.75" customHeight="1">
      <c r="B408" s="164"/>
      <c r="E408" s="235"/>
      <c r="F408" s="112"/>
      <c r="J408" s="235"/>
    </row>
    <row r="409" spans="2:10" ht="15.75" customHeight="1">
      <c r="B409" s="164"/>
      <c r="E409" s="235"/>
      <c r="F409" s="112"/>
      <c r="J409" s="235"/>
    </row>
    <row r="410" spans="2:10" ht="15.75" customHeight="1">
      <c r="B410" s="164"/>
      <c r="E410" s="235"/>
      <c r="F410" s="112"/>
      <c r="J410" s="235"/>
    </row>
    <row r="411" spans="2:10" ht="15.75" customHeight="1">
      <c r="B411" s="164"/>
      <c r="E411" s="235"/>
      <c r="F411" s="112"/>
      <c r="J411" s="235"/>
    </row>
    <row r="412" spans="2:10" ht="15.75" customHeight="1">
      <c r="B412" s="164"/>
      <c r="E412" s="235"/>
      <c r="F412" s="112"/>
      <c r="J412" s="235"/>
    </row>
    <row r="413" spans="2:10" ht="15.75" customHeight="1">
      <c r="B413" s="164"/>
      <c r="E413" s="235"/>
      <c r="F413" s="112"/>
      <c r="J413" s="235"/>
    </row>
    <row r="414" spans="2:10" ht="15.75" customHeight="1">
      <c r="B414" s="164"/>
      <c r="E414" s="235"/>
      <c r="F414" s="112"/>
      <c r="J414" s="235"/>
    </row>
    <row r="415" spans="2:10" ht="15.75" customHeight="1">
      <c r="B415" s="164"/>
      <c r="E415" s="235"/>
      <c r="F415" s="112"/>
      <c r="J415" s="235"/>
    </row>
    <row r="416" spans="2:10" ht="15.75" customHeight="1">
      <c r="B416" s="164"/>
      <c r="E416" s="235"/>
      <c r="F416" s="112"/>
      <c r="J416" s="235"/>
    </row>
    <row r="417" spans="2:10" ht="15.75" customHeight="1">
      <c r="B417" s="164"/>
      <c r="E417" s="235"/>
      <c r="F417" s="112"/>
      <c r="J417" s="235"/>
    </row>
    <row r="418" spans="2:10" ht="15.75" customHeight="1">
      <c r="B418" s="164"/>
      <c r="E418" s="235"/>
      <c r="F418" s="112"/>
      <c r="J418" s="235"/>
    </row>
    <row r="419" spans="2:10" ht="15.75" customHeight="1">
      <c r="B419" s="164"/>
      <c r="E419" s="235"/>
      <c r="F419" s="112"/>
      <c r="J419" s="235"/>
    </row>
    <row r="420" spans="2:10" ht="15.75" customHeight="1">
      <c r="B420" s="164"/>
      <c r="E420" s="235"/>
      <c r="F420" s="112"/>
      <c r="J420" s="235"/>
    </row>
    <row r="421" spans="2:10" ht="15.75" customHeight="1">
      <c r="B421" s="164"/>
      <c r="E421" s="235"/>
      <c r="F421" s="112"/>
      <c r="J421" s="235"/>
    </row>
    <row r="422" spans="2:10" ht="15.75" customHeight="1">
      <c r="B422" s="164"/>
      <c r="E422" s="235"/>
      <c r="F422" s="112"/>
      <c r="J422" s="235"/>
    </row>
    <row r="423" spans="2:10" ht="15.75" customHeight="1">
      <c r="B423" s="164"/>
      <c r="E423" s="235"/>
      <c r="F423" s="112"/>
      <c r="J423" s="235"/>
    </row>
    <row r="424" spans="2:10" ht="15.75" customHeight="1">
      <c r="B424" s="164"/>
      <c r="E424" s="235"/>
      <c r="F424" s="112"/>
      <c r="J424" s="235"/>
    </row>
    <row r="425" spans="2:10" ht="15.75" customHeight="1">
      <c r="B425" s="164"/>
      <c r="E425" s="235"/>
      <c r="F425" s="112"/>
      <c r="J425" s="235"/>
    </row>
    <row r="426" spans="2:10" ht="15.75" customHeight="1">
      <c r="B426" s="164"/>
      <c r="E426" s="235"/>
      <c r="F426" s="112"/>
      <c r="J426" s="235"/>
    </row>
    <row r="427" spans="2:10" ht="15.75" customHeight="1">
      <c r="B427" s="164"/>
      <c r="E427" s="235"/>
      <c r="F427" s="112"/>
      <c r="J427" s="235"/>
    </row>
    <row r="428" spans="2:10" ht="15.75" customHeight="1">
      <c r="B428" s="164"/>
      <c r="E428" s="235"/>
      <c r="F428" s="112"/>
      <c r="J428" s="235"/>
    </row>
    <row r="429" spans="2:10" ht="15.75" customHeight="1">
      <c r="B429" s="164"/>
      <c r="E429" s="235"/>
      <c r="F429" s="112"/>
      <c r="J429" s="235"/>
    </row>
    <row r="430" spans="2:10" ht="15.75" customHeight="1">
      <c r="B430" s="164"/>
      <c r="E430" s="235"/>
      <c r="F430" s="112"/>
      <c r="J430" s="235"/>
    </row>
    <row r="431" spans="2:10" ht="15.75" customHeight="1">
      <c r="B431" s="164"/>
      <c r="E431" s="235"/>
      <c r="F431" s="112"/>
      <c r="J431" s="235"/>
    </row>
    <row r="432" spans="2:10" ht="15.75" customHeight="1">
      <c r="B432" s="164"/>
      <c r="E432" s="235"/>
      <c r="F432" s="112"/>
      <c r="J432" s="235"/>
    </row>
    <row r="433" spans="2:10" ht="15.75" customHeight="1">
      <c r="B433" s="164"/>
      <c r="E433" s="235"/>
      <c r="F433" s="112"/>
      <c r="J433" s="235"/>
    </row>
    <row r="434" spans="2:10" ht="15.75" customHeight="1">
      <c r="B434" s="164"/>
      <c r="E434" s="235"/>
      <c r="F434" s="112"/>
      <c r="J434" s="235"/>
    </row>
    <row r="435" spans="2:10" ht="15.75" customHeight="1">
      <c r="B435" s="164"/>
      <c r="E435" s="235"/>
      <c r="F435" s="112"/>
      <c r="J435" s="235"/>
    </row>
    <row r="436" spans="2:10" ht="15.75" customHeight="1">
      <c r="B436" s="164"/>
      <c r="E436" s="235"/>
      <c r="F436" s="112"/>
      <c r="J436" s="235"/>
    </row>
    <row r="437" spans="2:10" ht="15.75" customHeight="1">
      <c r="B437" s="164"/>
      <c r="E437" s="235"/>
      <c r="F437" s="112"/>
      <c r="J437" s="235"/>
    </row>
    <row r="438" spans="2:10" ht="15.75" customHeight="1">
      <c r="B438" s="164"/>
      <c r="E438" s="235"/>
      <c r="F438" s="112"/>
      <c r="J438" s="235"/>
    </row>
    <row r="439" spans="2:10" ht="15.75" customHeight="1">
      <c r="B439" s="164"/>
      <c r="E439" s="235"/>
      <c r="F439" s="112"/>
      <c r="J439" s="235"/>
    </row>
    <row r="440" spans="2:10" ht="15.75" customHeight="1">
      <c r="B440" s="164"/>
      <c r="E440" s="235"/>
      <c r="F440" s="112"/>
      <c r="J440" s="235"/>
    </row>
    <row r="441" spans="2:10" ht="15.75" customHeight="1">
      <c r="B441" s="164"/>
      <c r="E441" s="235"/>
      <c r="F441" s="112"/>
      <c r="J441" s="235"/>
    </row>
    <row r="442" spans="2:10" ht="15.75" customHeight="1">
      <c r="B442" s="164"/>
      <c r="E442" s="235"/>
      <c r="F442" s="112"/>
      <c r="J442" s="235"/>
    </row>
    <row r="443" spans="2:10" ht="15.75" customHeight="1">
      <c r="B443" s="164"/>
      <c r="E443" s="235"/>
      <c r="F443" s="112"/>
      <c r="J443" s="235"/>
    </row>
    <row r="444" spans="2:10" ht="15.75" customHeight="1">
      <c r="B444" s="164"/>
      <c r="E444" s="235"/>
      <c r="F444" s="112"/>
      <c r="J444" s="235"/>
    </row>
    <row r="445" spans="2:10" ht="15.75" customHeight="1">
      <c r="B445" s="164"/>
      <c r="E445" s="235"/>
      <c r="F445" s="112"/>
      <c r="J445" s="235"/>
    </row>
    <row r="446" spans="2:10" ht="15.75" customHeight="1">
      <c r="B446" s="164"/>
      <c r="E446" s="235"/>
      <c r="F446" s="112"/>
      <c r="J446" s="235"/>
    </row>
    <row r="447" spans="2:10" ht="15.75" customHeight="1">
      <c r="B447" s="164"/>
      <c r="E447" s="235"/>
      <c r="F447" s="112"/>
      <c r="J447" s="235"/>
    </row>
    <row r="448" spans="2:10" ht="15.75" customHeight="1">
      <c r="B448" s="164"/>
      <c r="E448" s="235"/>
      <c r="F448" s="112"/>
      <c r="J448" s="235"/>
    </row>
    <row r="449" spans="2:10" ht="15.75" customHeight="1">
      <c r="B449" s="164"/>
      <c r="E449" s="235"/>
      <c r="F449" s="112"/>
      <c r="J449" s="235"/>
    </row>
    <row r="450" spans="2:10" ht="15.75" customHeight="1">
      <c r="B450" s="164"/>
      <c r="E450" s="235"/>
      <c r="F450" s="112"/>
      <c r="J450" s="235"/>
    </row>
    <row r="451" spans="2:10" ht="15.75" customHeight="1">
      <c r="B451" s="164"/>
      <c r="E451" s="235"/>
      <c r="F451" s="112"/>
      <c r="J451" s="235"/>
    </row>
    <row r="452" spans="2:10" ht="15.75" customHeight="1">
      <c r="B452" s="164"/>
      <c r="E452" s="235"/>
      <c r="F452" s="112"/>
      <c r="J452" s="235"/>
    </row>
    <row r="453" spans="2:10" ht="15.75" customHeight="1">
      <c r="B453" s="164"/>
      <c r="E453" s="235"/>
      <c r="F453" s="112"/>
      <c r="J453" s="235"/>
    </row>
    <row r="454" spans="2:10" ht="15.75" customHeight="1">
      <c r="B454" s="164"/>
      <c r="E454" s="235"/>
      <c r="F454" s="112"/>
      <c r="J454" s="235"/>
    </row>
    <row r="455" spans="2:10" ht="15.75" customHeight="1">
      <c r="B455" s="164"/>
      <c r="E455" s="235"/>
      <c r="F455" s="112"/>
      <c r="J455" s="235"/>
    </row>
    <row r="456" spans="2:10" ht="15.75" customHeight="1">
      <c r="B456" s="164"/>
      <c r="E456" s="235"/>
      <c r="F456" s="112"/>
      <c r="J456" s="235"/>
    </row>
    <row r="457" spans="2:10" ht="15.75" customHeight="1">
      <c r="B457" s="164"/>
      <c r="E457" s="235"/>
      <c r="F457" s="112"/>
      <c r="J457" s="235"/>
    </row>
    <row r="458" spans="2:10" ht="15.75" customHeight="1">
      <c r="B458" s="164"/>
      <c r="E458" s="235"/>
      <c r="F458" s="112"/>
      <c r="J458" s="235"/>
    </row>
    <row r="459" spans="2:10" ht="15.75" customHeight="1">
      <c r="B459" s="164"/>
      <c r="E459" s="235"/>
      <c r="F459" s="112"/>
      <c r="J459" s="235"/>
    </row>
    <row r="460" spans="2:10" ht="15.75" customHeight="1">
      <c r="B460" s="164"/>
      <c r="E460" s="235"/>
      <c r="F460" s="112"/>
      <c r="J460" s="235"/>
    </row>
    <row r="461" spans="2:10" ht="15.75" customHeight="1">
      <c r="B461" s="164"/>
      <c r="E461" s="235"/>
      <c r="F461" s="112"/>
      <c r="J461" s="235"/>
    </row>
    <row r="462" spans="2:10" ht="15.75" customHeight="1">
      <c r="B462" s="164"/>
      <c r="E462" s="235"/>
      <c r="F462" s="112"/>
      <c r="J462" s="235"/>
    </row>
    <row r="463" spans="2:10" ht="15.75" customHeight="1">
      <c r="B463" s="164"/>
      <c r="E463" s="235"/>
      <c r="F463" s="112"/>
      <c r="J463" s="235"/>
    </row>
    <row r="464" spans="2:10" ht="15.75" customHeight="1">
      <c r="B464" s="164"/>
      <c r="E464" s="235"/>
      <c r="F464" s="112"/>
      <c r="J464" s="235"/>
    </row>
    <row r="465" spans="2:10" ht="15.75" customHeight="1">
      <c r="B465" s="164"/>
      <c r="E465" s="235"/>
      <c r="F465" s="112"/>
      <c r="J465" s="235"/>
    </row>
    <row r="466" spans="2:10" ht="15.75" customHeight="1">
      <c r="B466" s="164"/>
      <c r="E466" s="235"/>
      <c r="F466" s="112"/>
      <c r="J466" s="235"/>
    </row>
    <row r="467" spans="2:10" ht="15.75" customHeight="1">
      <c r="B467" s="164"/>
      <c r="E467" s="235"/>
      <c r="F467" s="112"/>
      <c r="J467" s="235"/>
    </row>
    <row r="468" spans="2:10" ht="15.75" customHeight="1">
      <c r="B468" s="164"/>
      <c r="E468" s="235"/>
      <c r="F468" s="112"/>
      <c r="J468" s="235"/>
    </row>
    <row r="469" spans="2:10" ht="15.75" customHeight="1">
      <c r="B469" s="164"/>
      <c r="E469" s="235"/>
      <c r="F469" s="112"/>
      <c r="J469" s="235"/>
    </row>
    <row r="470" spans="2:10" ht="15.75" customHeight="1">
      <c r="B470" s="164"/>
      <c r="E470" s="235"/>
      <c r="F470" s="112"/>
      <c r="J470" s="235"/>
    </row>
    <row r="471" spans="2:10" ht="15.75" customHeight="1">
      <c r="B471" s="164"/>
      <c r="E471" s="235"/>
      <c r="F471" s="112"/>
      <c r="J471" s="235"/>
    </row>
    <row r="472" spans="2:10" ht="15.75" customHeight="1">
      <c r="B472" s="164"/>
      <c r="E472" s="235"/>
      <c r="F472" s="112"/>
      <c r="J472" s="235"/>
    </row>
    <row r="473" spans="2:10" ht="15.75" customHeight="1">
      <c r="B473" s="164"/>
      <c r="E473" s="235"/>
      <c r="F473" s="112"/>
      <c r="J473" s="235"/>
    </row>
    <row r="474" spans="2:10" ht="15.75" customHeight="1">
      <c r="B474" s="164"/>
      <c r="E474" s="235"/>
      <c r="F474" s="112"/>
      <c r="J474" s="235"/>
    </row>
    <row r="475" spans="2:10" ht="15.75" customHeight="1">
      <c r="B475" s="164"/>
      <c r="E475" s="235"/>
      <c r="F475" s="112"/>
      <c r="J475" s="235"/>
    </row>
    <row r="476" spans="2:10" ht="15.75" customHeight="1">
      <c r="B476" s="164"/>
      <c r="E476" s="235"/>
      <c r="F476" s="112"/>
      <c r="J476" s="235"/>
    </row>
    <row r="477" spans="2:10" ht="15.75" customHeight="1">
      <c r="B477" s="164"/>
      <c r="E477" s="235"/>
      <c r="F477" s="112"/>
      <c r="J477" s="235"/>
    </row>
    <row r="478" spans="2:10" ht="15.75" customHeight="1">
      <c r="B478" s="164"/>
      <c r="E478" s="235"/>
      <c r="F478" s="112"/>
      <c r="J478" s="235"/>
    </row>
    <row r="479" spans="2:10" ht="15.75" customHeight="1">
      <c r="B479" s="164"/>
      <c r="E479" s="235"/>
      <c r="F479" s="112"/>
      <c r="J479" s="235"/>
    </row>
    <row r="480" spans="2:10" ht="15.75" customHeight="1">
      <c r="B480" s="164"/>
      <c r="E480" s="235"/>
      <c r="F480" s="112"/>
      <c r="J480" s="235"/>
    </row>
    <row r="481" spans="2:10" ht="15.75" customHeight="1">
      <c r="B481" s="164"/>
      <c r="E481" s="235"/>
      <c r="F481" s="112"/>
      <c r="J481" s="235"/>
    </row>
    <row r="482" spans="2:10" ht="15.75" customHeight="1">
      <c r="B482" s="164"/>
      <c r="E482" s="235"/>
      <c r="F482" s="112"/>
      <c r="J482" s="235"/>
    </row>
    <row r="483" spans="2:10" ht="15.75" customHeight="1">
      <c r="B483" s="164"/>
      <c r="E483" s="235"/>
      <c r="F483" s="112"/>
      <c r="J483" s="235"/>
    </row>
    <row r="484" spans="2:10" ht="15.75" customHeight="1">
      <c r="B484" s="164"/>
      <c r="E484" s="235"/>
      <c r="F484" s="112"/>
      <c r="J484" s="235"/>
    </row>
    <row r="485" spans="2:10" ht="15.75" customHeight="1">
      <c r="B485" s="164"/>
      <c r="E485" s="235"/>
      <c r="F485" s="112"/>
      <c r="J485" s="235"/>
    </row>
    <row r="486" spans="2:10" ht="15.75" customHeight="1">
      <c r="B486" s="164"/>
      <c r="E486" s="235"/>
      <c r="F486" s="112"/>
      <c r="J486" s="235"/>
    </row>
    <row r="487" spans="2:10" ht="15.75" customHeight="1">
      <c r="B487" s="164"/>
      <c r="E487" s="235"/>
      <c r="F487" s="112"/>
      <c r="J487" s="235"/>
    </row>
    <row r="488" spans="2:10" ht="15.75" customHeight="1">
      <c r="B488" s="164"/>
      <c r="E488" s="235"/>
      <c r="F488" s="112"/>
      <c r="J488" s="235"/>
    </row>
    <row r="489" spans="2:10" ht="15.75" customHeight="1">
      <c r="B489" s="164"/>
      <c r="E489" s="235"/>
      <c r="F489" s="112"/>
      <c r="J489" s="235"/>
    </row>
    <row r="490" spans="2:10" ht="15.75" customHeight="1">
      <c r="B490" s="164"/>
      <c r="E490" s="235"/>
      <c r="F490" s="112"/>
      <c r="J490" s="235"/>
    </row>
    <row r="491" spans="2:10" ht="15.75" customHeight="1">
      <c r="B491" s="164"/>
      <c r="E491" s="235"/>
      <c r="F491" s="112"/>
      <c r="J491" s="235"/>
    </row>
    <row r="492" spans="2:10" ht="15.75" customHeight="1">
      <c r="B492" s="164"/>
      <c r="E492" s="235"/>
      <c r="F492" s="112"/>
      <c r="J492" s="235"/>
    </row>
    <row r="493" spans="2:10" ht="15.75" customHeight="1">
      <c r="B493" s="164"/>
      <c r="E493" s="235"/>
      <c r="F493" s="112"/>
      <c r="J493" s="235"/>
    </row>
    <row r="494" spans="2:10" ht="15.75" customHeight="1">
      <c r="B494" s="164"/>
      <c r="E494" s="235"/>
      <c r="F494" s="112"/>
      <c r="J494" s="235"/>
    </row>
    <row r="495" spans="2:10" ht="15.75" customHeight="1">
      <c r="B495" s="164"/>
      <c r="E495" s="235"/>
      <c r="F495" s="112"/>
      <c r="J495" s="235"/>
    </row>
    <row r="496" spans="2:10" ht="15.75" customHeight="1">
      <c r="B496" s="164"/>
      <c r="E496" s="235"/>
      <c r="F496" s="112"/>
      <c r="J496" s="235"/>
    </row>
    <row r="497" spans="2:10" ht="15.75" customHeight="1">
      <c r="B497" s="164"/>
      <c r="E497" s="235"/>
      <c r="F497" s="112"/>
      <c r="J497" s="235"/>
    </row>
    <row r="498" spans="2:10" ht="15.75" customHeight="1">
      <c r="B498" s="164"/>
      <c r="E498" s="235"/>
      <c r="F498" s="112"/>
      <c r="J498" s="235"/>
    </row>
    <row r="499" spans="2:10" ht="15.75" customHeight="1">
      <c r="B499" s="164"/>
      <c r="E499" s="235"/>
      <c r="F499" s="112"/>
      <c r="J499" s="235"/>
    </row>
    <row r="500" spans="2:10" ht="15.75" customHeight="1">
      <c r="B500" s="164"/>
      <c r="E500" s="235"/>
      <c r="F500" s="112"/>
      <c r="J500" s="235"/>
    </row>
    <row r="501" spans="2:10" ht="15.75" customHeight="1">
      <c r="B501" s="164"/>
      <c r="E501" s="235"/>
      <c r="F501" s="112"/>
      <c r="J501" s="235"/>
    </row>
    <row r="502" spans="2:10" ht="15.75" customHeight="1">
      <c r="B502" s="164"/>
      <c r="E502" s="235"/>
      <c r="F502" s="112"/>
      <c r="J502" s="235"/>
    </row>
    <row r="503" spans="2:10" ht="15.75" customHeight="1">
      <c r="B503" s="164"/>
      <c r="E503" s="235"/>
      <c r="F503" s="112"/>
      <c r="J503" s="235"/>
    </row>
    <row r="504" spans="2:10" ht="15.75" customHeight="1">
      <c r="B504" s="164"/>
      <c r="E504" s="235"/>
      <c r="F504" s="112"/>
      <c r="J504" s="235"/>
    </row>
    <row r="505" spans="2:10" ht="15.75" customHeight="1">
      <c r="B505" s="164"/>
      <c r="E505" s="235"/>
      <c r="F505" s="112"/>
      <c r="J505" s="235"/>
    </row>
    <row r="506" spans="2:10" ht="15.75" customHeight="1">
      <c r="B506" s="164"/>
      <c r="E506" s="235"/>
      <c r="F506" s="112"/>
      <c r="J506" s="235"/>
    </row>
    <row r="507" spans="2:10" ht="15.75" customHeight="1">
      <c r="B507" s="164"/>
      <c r="E507" s="235"/>
      <c r="F507" s="112"/>
      <c r="J507" s="235"/>
    </row>
    <row r="508" spans="2:10" ht="15.75" customHeight="1">
      <c r="B508" s="164"/>
      <c r="E508" s="235"/>
      <c r="F508" s="112"/>
      <c r="J508" s="235"/>
    </row>
    <row r="509" spans="2:10" ht="15.75" customHeight="1">
      <c r="B509" s="164"/>
      <c r="E509" s="235"/>
      <c r="F509" s="112"/>
      <c r="J509" s="235"/>
    </row>
    <row r="510" spans="2:10" ht="15.75" customHeight="1">
      <c r="B510" s="164"/>
      <c r="E510" s="235"/>
      <c r="F510" s="112"/>
      <c r="J510" s="235"/>
    </row>
    <row r="511" spans="2:10" ht="15.75" customHeight="1">
      <c r="B511" s="164"/>
      <c r="E511" s="235"/>
      <c r="F511" s="112"/>
      <c r="J511" s="235"/>
    </row>
    <row r="512" spans="2:10" ht="15.75" customHeight="1">
      <c r="B512" s="164"/>
      <c r="E512" s="235"/>
      <c r="F512" s="112"/>
      <c r="J512" s="235"/>
    </row>
    <row r="513" spans="2:10" ht="15.75" customHeight="1">
      <c r="B513" s="164"/>
      <c r="E513" s="235"/>
      <c r="F513" s="112"/>
      <c r="J513" s="235"/>
    </row>
    <row r="514" spans="2:10" ht="15.75" customHeight="1">
      <c r="B514" s="164"/>
      <c r="E514" s="235"/>
      <c r="F514" s="112"/>
      <c r="J514" s="235"/>
    </row>
    <row r="515" spans="2:10" ht="15.75" customHeight="1">
      <c r="B515" s="164"/>
      <c r="E515" s="235"/>
      <c r="F515" s="112"/>
      <c r="J515" s="235"/>
    </row>
    <row r="516" spans="2:10" ht="15.75" customHeight="1">
      <c r="B516" s="164"/>
      <c r="E516" s="235"/>
      <c r="F516" s="112"/>
      <c r="J516" s="235"/>
    </row>
    <row r="517" spans="2:10" ht="15.75" customHeight="1">
      <c r="B517" s="164"/>
      <c r="E517" s="235"/>
      <c r="F517" s="112"/>
      <c r="J517" s="235"/>
    </row>
    <row r="518" spans="2:10" ht="15.75" customHeight="1">
      <c r="B518" s="164"/>
      <c r="E518" s="235"/>
      <c r="F518" s="112"/>
      <c r="J518" s="235"/>
    </row>
    <row r="519" spans="2:10" ht="15.75" customHeight="1">
      <c r="B519" s="164"/>
      <c r="E519" s="235"/>
      <c r="F519" s="112"/>
      <c r="J519" s="235"/>
    </row>
    <row r="520" spans="2:10" ht="15.75" customHeight="1">
      <c r="B520" s="164"/>
      <c r="E520" s="235"/>
      <c r="F520" s="112"/>
      <c r="J520" s="235"/>
    </row>
    <row r="521" spans="2:10" ht="15.75" customHeight="1">
      <c r="B521" s="164"/>
      <c r="E521" s="235"/>
      <c r="F521" s="112"/>
      <c r="J521" s="235"/>
    </row>
    <row r="522" spans="2:10" ht="15.75" customHeight="1">
      <c r="B522" s="164"/>
      <c r="E522" s="235"/>
      <c r="F522" s="112"/>
      <c r="J522" s="235"/>
    </row>
    <row r="523" spans="2:10" ht="15.75" customHeight="1">
      <c r="B523" s="164"/>
      <c r="E523" s="235"/>
      <c r="F523" s="112"/>
      <c r="J523" s="235"/>
    </row>
    <row r="524" spans="2:10" ht="15.75" customHeight="1">
      <c r="B524" s="164"/>
      <c r="E524" s="235"/>
      <c r="F524" s="112"/>
      <c r="J524" s="235"/>
    </row>
    <row r="525" spans="2:10" ht="15.75" customHeight="1">
      <c r="B525" s="164"/>
      <c r="E525" s="235"/>
      <c r="F525" s="112"/>
      <c r="J525" s="235"/>
    </row>
    <row r="526" spans="2:10" ht="15.75" customHeight="1">
      <c r="B526" s="164"/>
      <c r="E526" s="235"/>
      <c r="F526" s="112"/>
      <c r="J526" s="235"/>
    </row>
    <row r="527" spans="2:10" ht="15.75" customHeight="1">
      <c r="B527" s="164"/>
      <c r="E527" s="235"/>
      <c r="F527" s="112"/>
      <c r="J527" s="235"/>
    </row>
    <row r="528" spans="2:10" ht="15.75" customHeight="1">
      <c r="B528" s="164"/>
      <c r="E528" s="235"/>
      <c r="F528" s="112"/>
      <c r="J528" s="235"/>
    </row>
    <row r="529" spans="2:10" ht="15.75" customHeight="1">
      <c r="B529" s="164"/>
      <c r="E529" s="235"/>
      <c r="F529" s="112"/>
      <c r="J529" s="235"/>
    </row>
    <row r="530" spans="2:10" ht="15.75" customHeight="1">
      <c r="B530" s="164"/>
      <c r="E530" s="235"/>
      <c r="F530" s="112"/>
      <c r="J530" s="235"/>
    </row>
    <row r="531" spans="2:10" ht="15.75" customHeight="1">
      <c r="B531" s="164"/>
      <c r="E531" s="235"/>
      <c r="F531" s="112"/>
      <c r="J531" s="235"/>
    </row>
    <row r="532" spans="2:10" ht="15.75" customHeight="1">
      <c r="B532" s="164"/>
      <c r="E532" s="235"/>
      <c r="F532" s="112"/>
      <c r="J532" s="235"/>
    </row>
    <row r="533" spans="2:10" ht="15.75" customHeight="1">
      <c r="B533" s="164"/>
      <c r="E533" s="235"/>
      <c r="F533" s="112"/>
      <c r="J533" s="235"/>
    </row>
    <row r="534" spans="2:10" ht="15.75" customHeight="1">
      <c r="B534" s="164"/>
      <c r="E534" s="235"/>
      <c r="F534" s="112"/>
      <c r="J534" s="235"/>
    </row>
    <row r="535" spans="2:10" ht="15.75" customHeight="1">
      <c r="B535" s="164"/>
      <c r="E535" s="235"/>
      <c r="F535" s="112"/>
      <c r="J535" s="235"/>
    </row>
    <row r="536" spans="2:10" ht="15.75" customHeight="1">
      <c r="B536" s="164"/>
      <c r="E536" s="235"/>
      <c r="F536" s="112"/>
      <c r="J536" s="235"/>
    </row>
    <row r="537" spans="2:10" ht="15.75" customHeight="1">
      <c r="B537" s="164"/>
      <c r="E537" s="235"/>
      <c r="F537" s="112"/>
      <c r="J537" s="235"/>
    </row>
    <row r="538" spans="2:10" ht="15.75" customHeight="1">
      <c r="B538" s="164"/>
      <c r="E538" s="235"/>
      <c r="F538" s="112"/>
      <c r="J538" s="235"/>
    </row>
    <row r="539" spans="2:10" ht="15.75" customHeight="1">
      <c r="B539" s="164"/>
      <c r="E539" s="235"/>
      <c r="F539" s="112"/>
      <c r="J539" s="235"/>
    </row>
    <row r="540" spans="2:10" ht="15.75" customHeight="1">
      <c r="B540" s="164"/>
      <c r="E540" s="235"/>
      <c r="F540" s="112"/>
      <c r="J540" s="235"/>
    </row>
    <row r="541" spans="2:10" ht="15.75" customHeight="1">
      <c r="B541" s="164"/>
      <c r="E541" s="235"/>
      <c r="F541" s="112"/>
      <c r="J541" s="235"/>
    </row>
    <row r="542" spans="2:10" ht="15.75" customHeight="1">
      <c r="B542" s="164"/>
      <c r="E542" s="235"/>
      <c r="F542" s="112"/>
      <c r="J542" s="235"/>
    </row>
    <row r="543" spans="2:10" ht="15.75" customHeight="1">
      <c r="B543" s="164"/>
      <c r="E543" s="235"/>
      <c r="F543" s="112"/>
      <c r="J543" s="235"/>
    </row>
    <row r="544" spans="2:10" ht="15.75" customHeight="1">
      <c r="B544" s="164"/>
      <c r="E544" s="235"/>
      <c r="F544" s="112"/>
      <c r="J544" s="235"/>
    </row>
    <row r="545" spans="2:10" ht="15.75" customHeight="1">
      <c r="B545" s="164"/>
      <c r="E545" s="235"/>
      <c r="F545" s="112"/>
      <c r="J545" s="235"/>
    </row>
    <row r="546" spans="2:10" ht="15.75" customHeight="1">
      <c r="B546" s="164"/>
      <c r="E546" s="235"/>
      <c r="F546" s="112"/>
      <c r="J546" s="235"/>
    </row>
    <row r="547" spans="2:10" ht="15.75" customHeight="1">
      <c r="B547" s="164"/>
      <c r="E547" s="235"/>
      <c r="F547" s="112"/>
      <c r="J547" s="235"/>
    </row>
    <row r="548" spans="2:10" ht="15.75" customHeight="1">
      <c r="B548" s="164"/>
      <c r="E548" s="235"/>
      <c r="F548" s="112"/>
      <c r="J548" s="235"/>
    </row>
    <row r="549" spans="2:10" ht="15.75" customHeight="1">
      <c r="B549" s="164"/>
      <c r="E549" s="235"/>
      <c r="F549" s="112"/>
      <c r="J549" s="235"/>
    </row>
    <row r="550" spans="2:10" ht="15.75" customHeight="1">
      <c r="B550" s="164"/>
      <c r="E550" s="235"/>
      <c r="F550" s="112"/>
      <c r="J550" s="235"/>
    </row>
    <row r="551" spans="2:10" ht="15.75" customHeight="1">
      <c r="B551" s="164"/>
      <c r="E551" s="235"/>
      <c r="F551" s="112"/>
      <c r="J551" s="235"/>
    </row>
    <row r="552" spans="2:10" ht="15.75" customHeight="1">
      <c r="B552" s="164"/>
      <c r="E552" s="235"/>
      <c r="F552" s="112"/>
      <c r="J552" s="235"/>
    </row>
    <row r="553" spans="2:10" ht="15.75" customHeight="1">
      <c r="B553" s="164"/>
      <c r="E553" s="235"/>
      <c r="F553" s="112"/>
      <c r="J553" s="235"/>
    </row>
    <row r="554" spans="2:10" ht="15.75" customHeight="1">
      <c r="B554" s="164"/>
      <c r="E554" s="235"/>
      <c r="F554" s="112"/>
      <c r="J554" s="235"/>
    </row>
    <row r="555" spans="2:10" ht="15.75" customHeight="1">
      <c r="B555" s="164"/>
      <c r="E555" s="235"/>
      <c r="F555" s="112"/>
      <c r="J555" s="235"/>
    </row>
    <row r="556" spans="2:10" ht="15.75" customHeight="1">
      <c r="B556" s="164"/>
      <c r="E556" s="235"/>
      <c r="F556" s="112"/>
      <c r="J556" s="235"/>
    </row>
    <row r="557" spans="2:10" ht="15.75" customHeight="1">
      <c r="B557" s="164"/>
      <c r="E557" s="235"/>
      <c r="F557" s="112"/>
      <c r="J557" s="235"/>
    </row>
    <row r="558" spans="2:10" ht="15.75" customHeight="1">
      <c r="B558" s="164"/>
      <c r="E558" s="235"/>
      <c r="F558" s="112"/>
      <c r="J558" s="235"/>
    </row>
    <row r="559" spans="2:10" ht="15.75" customHeight="1">
      <c r="B559" s="164"/>
      <c r="E559" s="235"/>
      <c r="F559" s="112"/>
      <c r="J559" s="235"/>
    </row>
    <row r="560" spans="2:10" ht="15.75" customHeight="1">
      <c r="B560" s="164"/>
      <c r="E560" s="235"/>
      <c r="F560" s="112"/>
      <c r="J560" s="235"/>
    </row>
    <row r="561" spans="2:10" ht="15.75" customHeight="1">
      <c r="B561" s="164"/>
      <c r="E561" s="235"/>
      <c r="F561" s="112"/>
      <c r="J561" s="235"/>
    </row>
    <row r="562" spans="2:10" ht="15.75" customHeight="1">
      <c r="B562" s="164"/>
      <c r="E562" s="235"/>
      <c r="F562" s="112"/>
      <c r="J562" s="235"/>
    </row>
    <row r="563" spans="2:10" ht="15.75" customHeight="1">
      <c r="B563" s="164"/>
      <c r="E563" s="235"/>
      <c r="F563" s="112"/>
      <c r="J563" s="235"/>
    </row>
    <row r="564" spans="2:10" ht="15.75" customHeight="1">
      <c r="B564" s="164"/>
      <c r="E564" s="235"/>
      <c r="F564" s="112"/>
      <c r="J564" s="235"/>
    </row>
    <row r="565" spans="2:10" ht="15.75" customHeight="1">
      <c r="B565" s="164"/>
      <c r="E565" s="235"/>
      <c r="F565" s="112"/>
      <c r="J565" s="235"/>
    </row>
    <row r="566" spans="2:10" ht="15.75" customHeight="1">
      <c r="B566" s="164"/>
      <c r="E566" s="235"/>
      <c r="F566" s="112"/>
      <c r="J566" s="235"/>
    </row>
    <row r="567" spans="2:10" ht="15.75" customHeight="1">
      <c r="B567" s="164"/>
      <c r="E567" s="235"/>
      <c r="F567" s="112"/>
      <c r="J567" s="235"/>
    </row>
    <row r="568" spans="2:10" ht="15.75" customHeight="1">
      <c r="B568" s="164"/>
      <c r="E568" s="235"/>
      <c r="F568" s="112"/>
      <c r="J568" s="235"/>
    </row>
    <row r="569" spans="2:10" ht="15.75" customHeight="1">
      <c r="B569" s="164"/>
      <c r="E569" s="235"/>
      <c r="F569" s="112"/>
      <c r="J569" s="235"/>
    </row>
    <row r="570" spans="2:10" ht="15.75" customHeight="1">
      <c r="B570" s="164"/>
      <c r="E570" s="235"/>
      <c r="F570" s="112"/>
      <c r="J570" s="235"/>
    </row>
    <row r="571" spans="2:10" ht="15.75" customHeight="1">
      <c r="B571" s="164"/>
      <c r="E571" s="235"/>
      <c r="F571" s="112"/>
      <c r="J571" s="235"/>
    </row>
    <row r="572" spans="2:10" ht="15.75" customHeight="1">
      <c r="B572" s="164"/>
      <c r="E572" s="235"/>
      <c r="F572" s="112"/>
      <c r="J572" s="235"/>
    </row>
    <row r="573" spans="2:10" ht="15.75" customHeight="1">
      <c r="B573" s="164"/>
      <c r="E573" s="235"/>
      <c r="F573" s="112"/>
      <c r="J573" s="235"/>
    </row>
    <row r="574" spans="2:10" ht="15.75" customHeight="1">
      <c r="B574" s="164"/>
      <c r="E574" s="235"/>
      <c r="F574" s="112"/>
      <c r="J574" s="235"/>
    </row>
    <row r="575" spans="2:10" ht="15.75" customHeight="1">
      <c r="B575" s="164"/>
      <c r="E575" s="235"/>
      <c r="F575" s="112"/>
      <c r="J575" s="235"/>
    </row>
    <row r="576" spans="2:10" ht="15.75" customHeight="1">
      <c r="B576" s="164"/>
      <c r="E576" s="235"/>
      <c r="F576" s="112"/>
      <c r="J576" s="235"/>
    </row>
    <row r="577" spans="2:10" ht="15.75" customHeight="1">
      <c r="B577" s="164"/>
      <c r="E577" s="235"/>
      <c r="F577" s="112"/>
      <c r="J577" s="235"/>
    </row>
    <row r="578" spans="2:10" ht="15.75" customHeight="1">
      <c r="B578" s="164"/>
      <c r="E578" s="235"/>
      <c r="F578" s="112"/>
      <c r="J578" s="235"/>
    </row>
    <row r="579" spans="2:10" ht="15.75" customHeight="1">
      <c r="B579" s="164"/>
      <c r="E579" s="235"/>
      <c r="F579" s="112"/>
      <c r="J579" s="235"/>
    </row>
    <row r="580" spans="2:10" ht="15.75" customHeight="1">
      <c r="B580" s="164"/>
      <c r="E580" s="235"/>
      <c r="F580" s="112"/>
      <c r="J580" s="235"/>
    </row>
    <row r="581" spans="2:10" ht="15.75" customHeight="1">
      <c r="B581" s="164"/>
      <c r="E581" s="235"/>
      <c r="F581" s="112"/>
      <c r="J581" s="235"/>
    </row>
    <row r="582" spans="2:10" ht="15.75" customHeight="1">
      <c r="B582" s="164"/>
      <c r="E582" s="235"/>
      <c r="F582" s="112"/>
      <c r="J582" s="235"/>
    </row>
    <row r="583" spans="2:10" ht="15.75" customHeight="1">
      <c r="B583" s="164"/>
      <c r="E583" s="235"/>
      <c r="F583" s="112"/>
      <c r="J583" s="235"/>
    </row>
    <row r="584" spans="2:10" ht="15.75" customHeight="1">
      <c r="B584" s="164"/>
      <c r="E584" s="235"/>
      <c r="F584" s="112"/>
      <c r="J584" s="235"/>
    </row>
    <row r="585" spans="2:10" ht="15.75" customHeight="1">
      <c r="B585" s="164"/>
      <c r="E585" s="235"/>
      <c r="F585" s="112"/>
      <c r="J585" s="235"/>
    </row>
    <row r="586" spans="2:10" ht="15.75" customHeight="1">
      <c r="B586" s="164"/>
      <c r="E586" s="235"/>
      <c r="F586" s="112"/>
      <c r="J586" s="235"/>
    </row>
    <row r="587" spans="2:10" ht="15.75" customHeight="1">
      <c r="B587" s="164"/>
      <c r="E587" s="235"/>
      <c r="F587" s="112"/>
      <c r="J587" s="235"/>
    </row>
    <row r="588" spans="2:10" ht="15.75" customHeight="1">
      <c r="B588" s="164"/>
      <c r="E588" s="235"/>
      <c r="F588" s="112"/>
      <c r="J588" s="235"/>
    </row>
    <row r="589" spans="2:10" ht="15.75" customHeight="1">
      <c r="B589" s="164"/>
      <c r="E589" s="235"/>
      <c r="F589" s="112"/>
      <c r="J589" s="235"/>
    </row>
    <row r="590" spans="2:10" ht="15.75" customHeight="1">
      <c r="B590" s="164"/>
      <c r="E590" s="235"/>
      <c r="F590" s="112"/>
      <c r="J590" s="235"/>
    </row>
    <row r="591" spans="2:10" ht="15.75" customHeight="1">
      <c r="B591" s="164"/>
      <c r="E591" s="235"/>
      <c r="F591" s="112"/>
      <c r="J591" s="235"/>
    </row>
    <row r="592" spans="2:10" ht="15.75" customHeight="1">
      <c r="B592" s="164"/>
      <c r="E592" s="235"/>
      <c r="F592" s="112"/>
      <c r="J592" s="235"/>
    </row>
    <row r="593" spans="2:10" ht="15.75" customHeight="1">
      <c r="B593" s="164"/>
      <c r="E593" s="235"/>
      <c r="F593" s="112"/>
      <c r="J593" s="235"/>
    </row>
    <row r="594" spans="2:10" ht="15.75" customHeight="1">
      <c r="B594" s="164"/>
      <c r="E594" s="235"/>
      <c r="F594" s="112"/>
      <c r="J594" s="235"/>
    </row>
    <row r="595" spans="2:10" ht="15.75" customHeight="1">
      <c r="B595" s="164"/>
      <c r="E595" s="235"/>
      <c r="F595" s="112"/>
      <c r="J595" s="235"/>
    </row>
    <row r="596" spans="2:10" ht="15.75" customHeight="1">
      <c r="B596" s="164"/>
      <c r="E596" s="235"/>
      <c r="F596" s="112"/>
      <c r="J596" s="235"/>
    </row>
    <row r="597" spans="2:10" ht="15.75" customHeight="1">
      <c r="B597" s="164"/>
      <c r="E597" s="235"/>
      <c r="F597" s="112"/>
      <c r="J597" s="235"/>
    </row>
    <row r="598" spans="2:10" ht="15.75" customHeight="1">
      <c r="B598" s="164"/>
      <c r="E598" s="235"/>
      <c r="F598" s="112"/>
      <c r="J598" s="235"/>
    </row>
    <row r="599" spans="2:10" ht="15.75" customHeight="1">
      <c r="B599" s="164"/>
      <c r="E599" s="235"/>
      <c r="F599" s="112"/>
      <c r="J599" s="235"/>
    </row>
    <row r="600" spans="2:10" ht="15.75" customHeight="1">
      <c r="B600" s="164"/>
      <c r="E600" s="235"/>
      <c r="F600" s="112"/>
      <c r="J600" s="235"/>
    </row>
    <row r="601" spans="2:10" ht="15.75" customHeight="1">
      <c r="B601" s="164"/>
      <c r="E601" s="235"/>
      <c r="F601" s="112"/>
      <c r="J601" s="235"/>
    </row>
    <row r="602" spans="2:10" ht="15.75" customHeight="1">
      <c r="B602" s="164"/>
      <c r="E602" s="235"/>
      <c r="F602" s="112"/>
      <c r="J602" s="235"/>
    </row>
    <row r="603" spans="2:10" ht="15.75" customHeight="1">
      <c r="B603" s="164"/>
      <c r="E603" s="235"/>
      <c r="F603" s="112"/>
      <c r="J603" s="235"/>
    </row>
    <row r="604" spans="2:10" ht="15.75" customHeight="1">
      <c r="B604" s="164"/>
      <c r="E604" s="235"/>
      <c r="F604" s="112"/>
      <c r="J604" s="235"/>
    </row>
    <row r="605" spans="2:10" ht="15.75" customHeight="1">
      <c r="B605" s="164"/>
      <c r="E605" s="235"/>
      <c r="F605" s="112"/>
      <c r="J605" s="235"/>
    </row>
    <row r="606" spans="2:10" ht="15.75" customHeight="1">
      <c r="B606" s="164"/>
      <c r="E606" s="235"/>
      <c r="F606" s="112"/>
      <c r="J606" s="235"/>
    </row>
    <row r="607" spans="2:10" ht="15.75" customHeight="1">
      <c r="B607" s="164"/>
      <c r="E607" s="235"/>
      <c r="F607" s="112"/>
      <c r="J607" s="235"/>
    </row>
    <row r="608" spans="2:10" ht="15.75" customHeight="1">
      <c r="B608" s="164"/>
      <c r="E608" s="235"/>
      <c r="F608" s="112"/>
      <c r="J608" s="235"/>
    </row>
    <row r="609" spans="2:10" ht="15.75" customHeight="1">
      <c r="B609" s="164"/>
      <c r="E609" s="235"/>
      <c r="F609" s="112"/>
      <c r="J609" s="235"/>
    </row>
    <row r="610" spans="2:10" ht="15.75" customHeight="1">
      <c r="B610" s="164"/>
      <c r="E610" s="235"/>
      <c r="F610" s="112"/>
      <c r="J610" s="235"/>
    </row>
    <row r="611" spans="2:10" ht="15.75" customHeight="1">
      <c r="B611" s="164"/>
      <c r="E611" s="235"/>
      <c r="F611" s="112"/>
      <c r="J611" s="235"/>
    </row>
    <row r="612" spans="2:10" ht="15.75" customHeight="1">
      <c r="B612" s="164"/>
      <c r="E612" s="235"/>
      <c r="F612" s="112"/>
      <c r="J612" s="235"/>
    </row>
    <row r="613" spans="2:10" ht="15.75" customHeight="1">
      <c r="B613" s="164"/>
      <c r="E613" s="235"/>
      <c r="F613" s="112"/>
      <c r="J613" s="235"/>
    </row>
    <row r="614" spans="2:10" ht="15.75" customHeight="1">
      <c r="B614" s="164"/>
      <c r="E614" s="235"/>
      <c r="F614" s="112"/>
      <c r="J614" s="235"/>
    </row>
    <row r="615" spans="2:10" ht="15.75" customHeight="1">
      <c r="B615" s="164"/>
      <c r="E615" s="235"/>
      <c r="F615" s="112"/>
      <c r="J615" s="235"/>
    </row>
    <row r="616" spans="2:10" ht="15.75" customHeight="1">
      <c r="B616" s="164"/>
      <c r="E616" s="235"/>
      <c r="F616" s="112"/>
      <c r="J616" s="235"/>
    </row>
    <row r="617" spans="2:10" ht="15.75" customHeight="1">
      <c r="B617" s="164"/>
      <c r="E617" s="235"/>
      <c r="F617" s="112"/>
      <c r="J617" s="235"/>
    </row>
    <row r="618" spans="2:10" ht="15.75" customHeight="1">
      <c r="B618" s="164"/>
      <c r="E618" s="235"/>
      <c r="F618" s="112"/>
      <c r="J618" s="235"/>
    </row>
    <row r="619" spans="2:10" ht="15.75" customHeight="1">
      <c r="B619" s="164"/>
      <c r="E619" s="235"/>
      <c r="F619" s="112"/>
      <c r="J619" s="235"/>
    </row>
    <row r="620" spans="2:10" ht="15.75" customHeight="1">
      <c r="B620" s="164"/>
      <c r="E620" s="235"/>
      <c r="F620" s="112"/>
      <c r="J620" s="235"/>
    </row>
    <row r="621" spans="2:10" ht="15.75" customHeight="1">
      <c r="B621" s="164"/>
      <c r="E621" s="235"/>
      <c r="F621" s="112"/>
      <c r="J621" s="235"/>
    </row>
    <row r="622" spans="2:10" ht="15.75" customHeight="1">
      <c r="B622" s="164"/>
      <c r="E622" s="235"/>
      <c r="F622" s="112"/>
      <c r="J622" s="235"/>
    </row>
    <row r="623" spans="2:10" ht="15.75" customHeight="1">
      <c r="B623" s="164"/>
      <c r="E623" s="235"/>
      <c r="F623" s="112"/>
      <c r="J623" s="235"/>
    </row>
    <row r="624" spans="2:10" ht="15.75" customHeight="1">
      <c r="B624" s="164"/>
      <c r="E624" s="235"/>
      <c r="F624" s="112"/>
      <c r="J624" s="235"/>
    </row>
    <row r="625" spans="2:10" ht="15.75" customHeight="1">
      <c r="B625" s="164"/>
      <c r="E625" s="235"/>
      <c r="F625" s="112"/>
      <c r="J625" s="235"/>
    </row>
    <row r="626" spans="2:10" ht="15.75" customHeight="1">
      <c r="B626" s="164"/>
      <c r="E626" s="235"/>
      <c r="F626" s="112"/>
      <c r="J626" s="235"/>
    </row>
    <row r="627" spans="2:10" ht="15.75" customHeight="1">
      <c r="B627" s="164"/>
      <c r="E627" s="235"/>
      <c r="F627" s="112"/>
      <c r="J627" s="235"/>
    </row>
    <row r="628" spans="2:10" ht="15.75" customHeight="1">
      <c r="B628" s="164"/>
      <c r="E628" s="235"/>
      <c r="F628" s="112"/>
      <c r="J628" s="235"/>
    </row>
    <row r="629" spans="2:10" ht="15.75" customHeight="1">
      <c r="B629" s="164"/>
      <c r="E629" s="235"/>
      <c r="F629" s="112"/>
      <c r="J629" s="235"/>
    </row>
    <row r="630" spans="2:10" ht="15.75" customHeight="1">
      <c r="B630" s="164"/>
      <c r="E630" s="235"/>
      <c r="F630" s="112"/>
      <c r="J630" s="235"/>
    </row>
    <row r="631" spans="2:10" ht="15.75" customHeight="1">
      <c r="B631" s="164"/>
      <c r="E631" s="235"/>
      <c r="F631" s="112"/>
      <c r="J631" s="235"/>
    </row>
    <row r="632" spans="2:10" ht="15.75" customHeight="1">
      <c r="B632" s="164"/>
      <c r="E632" s="235"/>
      <c r="F632" s="112"/>
      <c r="J632" s="235"/>
    </row>
    <row r="633" spans="2:10" ht="15.75" customHeight="1">
      <c r="B633" s="164"/>
      <c r="E633" s="235"/>
      <c r="F633" s="112"/>
      <c r="J633" s="235"/>
    </row>
    <row r="634" spans="2:10" ht="15.75" customHeight="1">
      <c r="B634" s="164"/>
      <c r="E634" s="235"/>
      <c r="F634" s="112"/>
      <c r="J634" s="235"/>
    </row>
    <row r="635" spans="2:10" ht="15.75" customHeight="1">
      <c r="B635" s="164"/>
      <c r="E635" s="235"/>
      <c r="F635" s="112"/>
      <c r="J635" s="235"/>
    </row>
    <row r="636" spans="2:10" ht="15.75" customHeight="1">
      <c r="B636" s="164"/>
      <c r="E636" s="235"/>
      <c r="F636" s="112"/>
      <c r="J636" s="235"/>
    </row>
    <row r="637" spans="2:10" ht="15.75" customHeight="1">
      <c r="B637" s="164"/>
      <c r="E637" s="235"/>
      <c r="F637" s="112"/>
      <c r="J637" s="235"/>
    </row>
    <row r="638" spans="2:10" ht="15.75" customHeight="1">
      <c r="B638" s="164"/>
      <c r="E638" s="235"/>
      <c r="F638" s="112"/>
      <c r="J638" s="235"/>
    </row>
    <row r="639" spans="2:10" ht="15.75" customHeight="1">
      <c r="B639" s="164"/>
      <c r="E639" s="235"/>
      <c r="F639" s="112"/>
      <c r="J639" s="235"/>
    </row>
    <row r="640" spans="2:10" ht="15.75" customHeight="1">
      <c r="B640" s="164"/>
      <c r="E640" s="235"/>
      <c r="F640" s="112"/>
      <c r="J640" s="235"/>
    </row>
    <row r="641" spans="2:10" ht="15.75" customHeight="1">
      <c r="B641" s="164"/>
      <c r="E641" s="235"/>
      <c r="F641" s="112"/>
      <c r="J641" s="235"/>
    </row>
    <row r="642" spans="2:10" ht="15.75" customHeight="1">
      <c r="B642" s="164"/>
      <c r="E642" s="235"/>
      <c r="F642" s="112"/>
      <c r="J642" s="235"/>
    </row>
    <row r="643" spans="2:10" ht="15.75" customHeight="1">
      <c r="B643" s="164"/>
      <c r="E643" s="235"/>
      <c r="F643" s="112"/>
      <c r="J643" s="235"/>
    </row>
    <row r="644" spans="2:10" ht="15.75" customHeight="1">
      <c r="B644" s="164"/>
      <c r="E644" s="235"/>
      <c r="F644" s="112"/>
      <c r="J644" s="235"/>
    </row>
    <row r="645" spans="2:10" ht="15.75" customHeight="1">
      <c r="B645" s="164"/>
      <c r="E645" s="235"/>
      <c r="F645" s="112"/>
      <c r="J645" s="235"/>
    </row>
    <row r="646" spans="2:10" ht="15.75" customHeight="1">
      <c r="B646" s="164"/>
      <c r="E646" s="235"/>
      <c r="F646" s="112"/>
      <c r="J646" s="235"/>
    </row>
    <row r="647" spans="2:10" ht="15.75" customHeight="1">
      <c r="B647" s="164"/>
      <c r="E647" s="235"/>
      <c r="F647" s="112"/>
      <c r="J647" s="235"/>
    </row>
    <row r="648" spans="2:10" ht="15.75" customHeight="1">
      <c r="B648" s="164"/>
      <c r="E648" s="235"/>
      <c r="F648" s="112"/>
      <c r="J648" s="235"/>
    </row>
    <row r="649" spans="2:10" ht="15.75" customHeight="1">
      <c r="B649" s="164"/>
      <c r="E649" s="235"/>
      <c r="F649" s="112"/>
      <c r="J649" s="235"/>
    </row>
    <row r="650" spans="2:10" ht="15.75" customHeight="1">
      <c r="B650" s="164"/>
      <c r="E650" s="235"/>
      <c r="F650" s="112"/>
      <c r="J650" s="235"/>
    </row>
    <row r="651" spans="2:10" ht="15.75" customHeight="1">
      <c r="B651" s="164"/>
      <c r="E651" s="235"/>
      <c r="F651" s="112"/>
      <c r="J651" s="235"/>
    </row>
    <row r="652" spans="2:10" ht="15.75" customHeight="1">
      <c r="B652" s="164"/>
      <c r="E652" s="235"/>
      <c r="F652" s="112"/>
      <c r="J652" s="235"/>
    </row>
    <row r="653" spans="2:10" ht="15.75" customHeight="1">
      <c r="B653" s="164"/>
      <c r="E653" s="235"/>
      <c r="F653" s="112"/>
      <c r="J653" s="235"/>
    </row>
    <row r="654" spans="2:10" ht="15.75" customHeight="1">
      <c r="B654" s="164"/>
      <c r="E654" s="235"/>
      <c r="F654" s="112"/>
      <c r="J654" s="235"/>
    </row>
    <row r="655" spans="2:10" ht="15.75" customHeight="1">
      <c r="B655" s="164"/>
      <c r="E655" s="235"/>
      <c r="F655" s="112"/>
      <c r="J655" s="235"/>
    </row>
    <row r="656" spans="2:10" ht="15.75" customHeight="1">
      <c r="B656" s="164"/>
      <c r="E656" s="235"/>
      <c r="F656" s="112"/>
      <c r="J656" s="235"/>
    </row>
    <row r="657" spans="2:10" ht="15.75" customHeight="1">
      <c r="B657" s="164"/>
      <c r="E657" s="235"/>
      <c r="F657" s="112"/>
      <c r="J657" s="235"/>
    </row>
    <row r="658" spans="2:10" ht="15.75" customHeight="1">
      <c r="B658" s="164"/>
      <c r="E658" s="235"/>
      <c r="F658" s="112"/>
      <c r="J658" s="235"/>
    </row>
    <row r="659" spans="2:10" ht="15.75" customHeight="1">
      <c r="B659" s="164"/>
      <c r="E659" s="235"/>
      <c r="F659" s="112"/>
      <c r="J659" s="235"/>
    </row>
    <row r="660" spans="2:10" ht="15.75" customHeight="1">
      <c r="B660" s="164"/>
      <c r="E660" s="235"/>
      <c r="F660" s="112"/>
      <c r="J660" s="235"/>
    </row>
    <row r="661" spans="2:10" ht="15.75" customHeight="1">
      <c r="B661" s="164"/>
      <c r="E661" s="235"/>
      <c r="F661" s="112"/>
      <c r="J661" s="235"/>
    </row>
    <row r="662" spans="2:10" ht="15.75" customHeight="1">
      <c r="B662" s="164"/>
      <c r="E662" s="235"/>
      <c r="F662" s="112"/>
      <c r="J662" s="235"/>
    </row>
    <row r="663" spans="2:10" ht="15.75" customHeight="1">
      <c r="B663" s="164"/>
      <c r="E663" s="235"/>
      <c r="F663" s="112"/>
      <c r="J663" s="235"/>
    </row>
    <row r="664" spans="2:10" ht="15.75" customHeight="1">
      <c r="B664" s="164"/>
      <c r="E664" s="235"/>
      <c r="F664" s="112"/>
      <c r="J664" s="235"/>
    </row>
    <row r="665" spans="2:10" ht="15.75" customHeight="1">
      <c r="B665" s="164"/>
      <c r="E665" s="235"/>
      <c r="F665" s="112"/>
      <c r="J665" s="235"/>
    </row>
    <row r="666" spans="2:10" ht="15.75" customHeight="1">
      <c r="B666" s="164"/>
      <c r="E666" s="235"/>
      <c r="F666" s="112"/>
      <c r="J666" s="235"/>
    </row>
    <row r="667" spans="2:10" ht="15.75" customHeight="1">
      <c r="B667" s="164"/>
      <c r="E667" s="235"/>
      <c r="F667" s="112"/>
      <c r="J667" s="235"/>
    </row>
    <row r="668" spans="2:10" ht="15.75" customHeight="1">
      <c r="B668" s="164"/>
      <c r="E668" s="235"/>
      <c r="F668" s="112"/>
      <c r="J668" s="235"/>
    </row>
    <row r="669" spans="2:10" ht="15.75" customHeight="1">
      <c r="B669" s="164"/>
      <c r="E669" s="235"/>
      <c r="F669" s="112"/>
      <c r="J669" s="235"/>
    </row>
    <row r="670" spans="2:10" ht="15.75" customHeight="1">
      <c r="B670" s="164"/>
      <c r="E670" s="235"/>
      <c r="F670" s="112"/>
      <c r="J670" s="235"/>
    </row>
    <row r="671" spans="2:10" ht="15.75" customHeight="1">
      <c r="B671" s="164"/>
      <c r="E671" s="235"/>
      <c r="F671" s="112"/>
      <c r="J671" s="235"/>
    </row>
    <row r="672" spans="2:10" ht="15.75" customHeight="1">
      <c r="B672" s="164"/>
      <c r="E672" s="235"/>
      <c r="F672" s="112"/>
      <c r="J672" s="235"/>
    </row>
    <row r="673" spans="2:10" ht="15.75" customHeight="1">
      <c r="B673" s="164"/>
      <c r="E673" s="235"/>
      <c r="F673" s="112"/>
      <c r="J673" s="235"/>
    </row>
    <row r="674" spans="2:10" ht="15.75" customHeight="1">
      <c r="B674" s="164"/>
      <c r="E674" s="235"/>
      <c r="F674" s="112"/>
      <c r="J674" s="235"/>
    </row>
    <row r="675" spans="2:10" ht="15.75" customHeight="1">
      <c r="B675" s="164"/>
      <c r="E675" s="235"/>
      <c r="F675" s="112"/>
      <c r="J675" s="235"/>
    </row>
    <row r="676" spans="2:10" ht="15.75" customHeight="1">
      <c r="B676" s="164"/>
      <c r="E676" s="235"/>
      <c r="F676" s="112"/>
      <c r="J676" s="235"/>
    </row>
    <row r="677" spans="2:10" ht="15.75" customHeight="1">
      <c r="B677" s="164"/>
      <c r="E677" s="235"/>
      <c r="F677" s="112"/>
      <c r="J677" s="235"/>
    </row>
    <row r="678" spans="2:10" ht="15.75" customHeight="1">
      <c r="B678" s="164"/>
      <c r="E678" s="235"/>
      <c r="F678" s="112"/>
      <c r="J678" s="235"/>
    </row>
    <row r="679" spans="2:10" ht="15.75" customHeight="1">
      <c r="B679" s="164"/>
      <c r="E679" s="235"/>
      <c r="F679" s="112"/>
      <c r="J679" s="235"/>
    </row>
    <row r="680" spans="2:10" ht="15.75" customHeight="1">
      <c r="B680" s="164"/>
      <c r="E680" s="235"/>
      <c r="F680" s="112"/>
      <c r="J680" s="235"/>
    </row>
    <row r="681" spans="2:10" ht="15.75" customHeight="1">
      <c r="B681" s="164"/>
      <c r="E681" s="235"/>
      <c r="F681" s="112"/>
      <c r="J681" s="235"/>
    </row>
    <row r="682" spans="2:10" ht="15.75" customHeight="1">
      <c r="B682" s="164"/>
      <c r="E682" s="235"/>
      <c r="F682" s="112"/>
      <c r="J682" s="235"/>
    </row>
    <row r="683" spans="2:10" ht="15.75" customHeight="1">
      <c r="B683" s="164"/>
      <c r="E683" s="235"/>
      <c r="F683" s="112"/>
      <c r="J683" s="235"/>
    </row>
    <row r="684" spans="2:10" ht="15.75" customHeight="1">
      <c r="B684" s="164"/>
      <c r="E684" s="235"/>
      <c r="F684" s="112"/>
      <c r="J684" s="235"/>
    </row>
    <row r="685" spans="2:10" ht="15.75" customHeight="1">
      <c r="B685" s="164"/>
      <c r="E685" s="235"/>
      <c r="F685" s="112"/>
      <c r="J685" s="235"/>
    </row>
    <row r="686" spans="2:10" ht="15.75" customHeight="1">
      <c r="B686" s="164"/>
      <c r="E686" s="235"/>
      <c r="F686" s="112"/>
      <c r="J686" s="235"/>
    </row>
    <row r="687" spans="2:10" ht="15.75" customHeight="1">
      <c r="B687" s="164"/>
      <c r="E687" s="235"/>
      <c r="F687" s="112"/>
      <c r="J687" s="235"/>
    </row>
    <row r="688" spans="2:10" ht="15.75" customHeight="1">
      <c r="B688" s="164"/>
      <c r="E688" s="235"/>
      <c r="F688" s="112"/>
      <c r="J688" s="235"/>
    </row>
    <row r="689" spans="2:10" ht="15.75" customHeight="1">
      <c r="B689" s="164"/>
      <c r="E689" s="235"/>
      <c r="F689" s="112"/>
      <c r="J689" s="235"/>
    </row>
    <row r="690" spans="2:10" ht="15.75" customHeight="1">
      <c r="B690" s="164"/>
      <c r="E690" s="235"/>
      <c r="F690" s="112"/>
      <c r="J690" s="235"/>
    </row>
    <row r="691" spans="2:10" ht="15.75" customHeight="1">
      <c r="B691" s="164"/>
      <c r="E691" s="235"/>
      <c r="F691" s="112"/>
      <c r="J691" s="235"/>
    </row>
    <row r="692" spans="2:10" ht="15.75" customHeight="1">
      <c r="B692" s="164"/>
      <c r="E692" s="235"/>
      <c r="F692" s="112"/>
      <c r="J692" s="235"/>
    </row>
    <row r="693" spans="2:10" ht="15.75" customHeight="1">
      <c r="B693" s="164"/>
      <c r="E693" s="235"/>
      <c r="F693" s="112"/>
      <c r="J693" s="235"/>
    </row>
    <row r="694" spans="2:10" ht="15.75" customHeight="1">
      <c r="B694" s="164"/>
      <c r="E694" s="235"/>
      <c r="F694" s="112"/>
      <c r="J694" s="235"/>
    </row>
    <row r="695" spans="2:10" ht="15.75" customHeight="1">
      <c r="B695" s="164"/>
      <c r="E695" s="235"/>
      <c r="F695" s="112"/>
      <c r="J695" s="235"/>
    </row>
    <row r="696" spans="2:10" ht="15.75" customHeight="1">
      <c r="B696" s="164"/>
      <c r="E696" s="235"/>
      <c r="F696" s="112"/>
      <c r="J696" s="235"/>
    </row>
    <row r="697" spans="2:10" ht="15.75" customHeight="1">
      <c r="B697" s="164"/>
      <c r="E697" s="235"/>
      <c r="F697" s="112"/>
      <c r="J697" s="235"/>
    </row>
    <row r="698" spans="2:10" ht="15.75" customHeight="1">
      <c r="B698" s="164"/>
      <c r="E698" s="235"/>
      <c r="F698" s="112"/>
      <c r="J698" s="235"/>
    </row>
    <row r="699" spans="2:10" ht="15.75" customHeight="1">
      <c r="B699" s="164"/>
      <c r="E699" s="235"/>
      <c r="F699" s="112"/>
      <c r="J699" s="235"/>
    </row>
    <row r="700" spans="2:10" ht="15.75" customHeight="1">
      <c r="B700" s="164"/>
      <c r="E700" s="235"/>
      <c r="F700" s="112"/>
      <c r="J700" s="235"/>
    </row>
    <row r="701" spans="2:10" ht="15.75" customHeight="1">
      <c r="B701" s="164"/>
      <c r="E701" s="235"/>
      <c r="F701" s="112"/>
      <c r="J701" s="235"/>
    </row>
    <row r="702" spans="2:10" ht="15.75" customHeight="1">
      <c r="B702" s="164"/>
      <c r="E702" s="235"/>
      <c r="F702" s="112"/>
      <c r="J702" s="235"/>
    </row>
    <row r="703" spans="2:10" ht="15.75" customHeight="1">
      <c r="B703" s="164"/>
      <c r="E703" s="235"/>
      <c r="F703" s="112"/>
      <c r="J703" s="235"/>
    </row>
    <row r="704" spans="2:10" ht="15.75" customHeight="1">
      <c r="B704" s="164"/>
      <c r="E704" s="235"/>
      <c r="F704" s="112"/>
      <c r="J704" s="235"/>
    </row>
    <row r="705" spans="2:10" ht="15.75" customHeight="1">
      <c r="B705" s="164"/>
      <c r="E705" s="235"/>
      <c r="F705" s="112"/>
      <c r="J705" s="235"/>
    </row>
    <row r="706" spans="2:10" ht="15.75" customHeight="1">
      <c r="B706" s="164"/>
      <c r="E706" s="235"/>
      <c r="F706" s="112"/>
      <c r="J706" s="235"/>
    </row>
    <row r="707" spans="2:10" ht="15.75" customHeight="1">
      <c r="B707" s="164"/>
      <c r="E707" s="235"/>
      <c r="F707" s="112"/>
      <c r="J707" s="235"/>
    </row>
    <row r="708" spans="2:10" ht="15.75" customHeight="1">
      <c r="B708" s="164"/>
      <c r="E708" s="235"/>
      <c r="F708" s="112"/>
      <c r="J708" s="235"/>
    </row>
    <row r="709" spans="2:10" ht="15.75" customHeight="1">
      <c r="B709" s="164"/>
      <c r="E709" s="235"/>
      <c r="F709" s="112"/>
      <c r="J709" s="235"/>
    </row>
    <row r="710" spans="2:10" ht="15.75" customHeight="1">
      <c r="B710" s="164"/>
      <c r="E710" s="235"/>
      <c r="F710" s="112"/>
      <c r="J710" s="235"/>
    </row>
    <row r="711" spans="2:10" ht="15.75" customHeight="1">
      <c r="B711" s="164"/>
      <c r="E711" s="235"/>
      <c r="F711" s="112"/>
      <c r="J711" s="235"/>
    </row>
    <row r="712" spans="2:10" ht="15.75" customHeight="1">
      <c r="B712" s="164"/>
      <c r="E712" s="235"/>
      <c r="F712" s="112"/>
      <c r="J712" s="235"/>
    </row>
    <row r="713" spans="2:10" ht="15.75" customHeight="1">
      <c r="B713" s="164"/>
      <c r="E713" s="235"/>
      <c r="F713" s="112"/>
      <c r="J713" s="235"/>
    </row>
    <row r="714" spans="2:10" ht="15.75" customHeight="1">
      <c r="B714" s="164"/>
      <c r="E714" s="235"/>
      <c r="F714" s="112"/>
      <c r="J714" s="235"/>
    </row>
    <row r="715" spans="2:10" ht="15.75" customHeight="1">
      <c r="B715" s="164"/>
      <c r="E715" s="235"/>
      <c r="F715" s="112"/>
      <c r="J715" s="235"/>
    </row>
    <row r="716" spans="2:10" ht="15.75" customHeight="1">
      <c r="B716" s="164"/>
      <c r="E716" s="235"/>
      <c r="F716" s="112"/>
      <c r="J716" s="235"/>
    </row>
    <row r="717" spans="2:10" ht="15.75" customHeight="1">
      <c r="B717" s="164"/>
      <c r="E717" s="235"/>
      <c r="F717" s="112"/>
      <c r="J717" s="235"/>
    </row>
    <row r="718" spans="2:10" ht="15.75" customHeight="1">
      <c r="B718" s="164"/>
      <c r="E718" s="235"/>
      <c r="F718" s="112"/>
      <c r="J718" s="235"/>
    </row>
    <row r="719" spans="2:10" ht="15.75" customHeight="1">
      <c r="B719" s="164"/>
      <c r="E719" s="235"/>
      <c r="F719" s="112"/>
      <c r="J719" s="235"/>
    </row>
    <row r="720" spans="2:10" ht="15.75" customHeight="1">
      <c r="B720" s="164"/>
      <c r="E720" s="235"/>
      <c r="F720" s="112"/>
      <c r="J720" s="235"/>
    </row>
    <row r="721" spans="2:10" ht="15.75" customHeight="1">
      <c r="B721" s="164"/>
      <c r="E721" s="235"/>
      <c r="F721" s="112"/>
      <c r="J721" s="235"/>
    </row>
    <row r="722" spans="2:10" ht="15.75" customHeight="1">
      <c r="B722" s="164"/>
      <c r="E722" s="235"/>
      <c r="F722" s="112"/>
      <c r="J722" s="235"/>
    </row>
    <row r="723" spans="2:10" ht="15.75" customHeight="1">
      <c r="B723" s="164"/>
      <c r="E723" s="235"/>
      <c r="F723" s="112"/>
      <c r="J723" s="235"/>
    </row>
    <row r="724" spans="2:10" ht="15.75" customHeight="1">
      <c r="B724" s="164"/>
      <c r="E724" s="235"/>
      <c r="F724" s="112"/>
      <c r="J724" s="235"/>
    </row>
    <row r="725" spans="2:10" ht="15.75" customHeight="1">
      <c r="B725" s="164"/>
      <c r="E725" s="235"/>
      <c r="F725" s="112"/>
      <c r="J725" s="235"/>
    </row>
    <row r="726" spans="2:10" ht="15.75" customHeight="1">
      <c r="B726" s="164"/>
      <c r="E726" s="235"/>
      <c r="F726" s="112"/>
      <c r="J726" s="235"/>
    </row>
    <row r="727" spans="2:10" ht="15.75" customHeight="1">
      <c r="B727" s="164"/>
      <c r="E727" s="235"/>
      <c r="F727" s="112"/>
      <c r="J727" s="235"/>
    </row>
    <row r="728" spans="2:10" ht="15.75" customHeight="1">
      <c r="B728" s="164"/>
      <c r="E728" s="235"/>
      <c r="F728" s="112"/>
      <c r="J728" s="235"/>
    </row>
    <row r="729" spans="2:10" ht="15.75" customHeight="1">
      <c r="B729" s="164"/>
      <c r="E729" s="235"/>
      <c r="F729" s="112"/>
      <c r="J729" s="235"/>
    </row>
    <row r="730" spans="2:10" ht="15.75" customHeight="1">
      <c r="B730" s="164"/>
      <c r="E730" s="235"/>
      <c r="F730" s="112"/>
      <c r="J730" s="235"/>
    </row>
    <row r="731" spans="2:10" ht="15.75" customHeight="1">
      <c r="B731" s="164"/>
      <c r="E731" s="235"/>
      <c r="F731" s="112"/>
      <c r="J731" s="235"/>
    </row>
    <row r="732" spans="2:10" ht="15.75" customHeight="1">
      <c r="B732" s="164"/>
      <c r="E732" s="235"/>
      <c r="F732" s="112"/>
      <c r="J732" s="235"/>
    </row>
    <row r="733" spans="2:10" ht="15.75" customHeight="1">
      <c r="B733" s="164"/>
      <c r="E733" s="235"/>
      <c r="F733" s="112"/>
      <c r="J733" s="235"/>
    </row>
    <row r="734" spans="2:10" ht="15.75" customHeight="1">
      <c r="B734" s="164"/>
      <c r="E734" s="235"/>
      <c r="F734" s="112"/>
      <c r="J734" s="235"/>
    </row>
    <row r="735" spans="2:10" ht="15.75" customHeight="1">
      <c r="B735" s="164"/>
      <c r="E735" s="235"/>
      <c r="F735" s="112"/>
      <c r="J735" s="235"/>
    </row>
    <row r="736" spans="2:10" ht="15.75" customHeight="1">
      <c r="B736" s="164"/>
      <c r="E736" s="235"/>
      <c r="F736" s="112"/>
      <c r="J736" s="235"/>
    </row>
    <row r="737" spans="2:10" ht="15.75" customHeight="1">
      <c r="B737" s="164"/>
      <c r="E737" s="235"/>
      <c r="F737" s="112"/>
      <c r="J737" s="235"/>
    </row>
    <row r="738" spans="2:10" ht="15.75" customHeight="1">
      <c r="B738" s="164"/>
      <c r="E738" s="235"/>
      <c r="F738" s="112"/>
      <c r="J738" s="235"/>
    </row>
    <row r="739" spans="2:10" ht="15.75" customHeight="1">
      <c r="B739" s="164"/>
      <c r="E739" s="235"/>
      <c r="F739" s="112"/>
      <c r="J739" s="235"/>
    </row>
    <row r="740" spans="2:10" ht="15.75" customHeight="1">
      <c r="B740" s="164"/>
      <c r="E740" s="235"/>
      <c r="F740" s="112"/>
      <c r="J740" s="235"/>
    </row>
    <row r="741" spans="2:10" ht="15.75" customHeight="1">
      <c r="B741" s="164"/>
      <c r="E741" s="235"/>
      <c r="F741" s="112"/>
      <c r="J741" s="235"/>
    </row>
    <row r="742" spans="2:10" ht="15.75" customHeight="1">
      <c r="B742" s="164"/>
      <c r="E742" s="235"/>
      <c r="F742" s="112"/>
      <c r="J742" s="235"/>
    </row>
    <row r="743" spans="2:10" ht="15.75" customHeight="1">
      <c r="B743" s="164"/>
      <c r="E743" s="235"/>
      <c r="F743" s="112"/>
      <c r="J743" s="235"/>
    </row>
    <row r="744" spans="2:10" ht="15.75" customHeight="1">
      <c r="B744" s="164"/>
      <c r="E744" s="235"/>
      <c r="F744" s="112"/>
      <c r="J744" s="235"/>
    </row>
    <row r="745" spans="2:10" ht="15.75" customHeight="1">
      <c r="B745" s="164"/>
      <c r="E745" s="235"/>
      <c r="F745" s="112"/>
      <c r="J745" s="235"/>
    </row>
    <row r="746" spans="2:10" ht="15.75" customHeight="1">
      <c r="B746" s="164"/>
      <c r="E746" s="235"/>
      <c r="F746" s="112"/>
      <c r="J746" s="235"/>
    </row>
    <row r="747" spans="2:10" ht="15.75" customHeight="1">
      <c r="B747" s="164"/>
      <c r="E747" s="235"/>
      <c r="F747" s="112"/>
      <c r="J747" s="235"/>
    </row>
    <row r="748" spans="2:10" ht="15.75" customHeight="1">
      <c r="B748" s="164"/>
      <c r="E748" s="235"/>
      <c r="F748" s="112"/>
      <c r="J748" s="235"/>
    </row>
    <row r="749" spans="2:10" ht="15.75" customHeight="1">
      <c r="B749" s="164"/>
      <c r="E749" s="235"/>
      <c r="F749" s="112"/>
      <c r="J749" s="235"/>
    </row>
    <row r="750" spans="2:10" ht="15.75" customHeight="1">
      <c r="B750" s="164"/>
      <c r="E750" s="235"/>
      <c r="F750" s="112"/>
      <c r="J750" s="235"/>
    </row>
    <row r="751" spans="2:10" ht="15.75" customHeight="1">
      <c r="B751" s="164"/>
      <c r="E751" s="235"/>
      <c r="F751" s="112"/>
      <c r="J751" s="235"/>
    </row>
    <row r="752" spans="2:10" ht="15.75" customHeight="1">
      <c r="B752" s="164"/>
      <c r="E752" s="235"/>
      <c r="F752" s="112"/>
      <c r="J752" s="235"/>
    </row>
    <row r="753" spans="2:10" ht="15.75" customHeight="1">
      <c r="B753" s="164"/>
      <c r="E753" s="235"/>
      <c r="F753" s="112"/>
      <c r="J753" s="235"/>
    </row>
    <row r="754" spans="2:10" ht="15.75" customHeight="1">
      <c r="B754" s="164"/>
      <c r="E754" s="235"/>
      <c r="F754" s="112"/>
      <c r="J754" s="235"/>
    </row>
    <row r="755" spans="2:10" ht="15.75" customHeight="1">
      <c r="B755" s="164"/>
      <c r="E755" s="235"/>
      <c r="F755" s="112"/>
      <c r="J755" s="235"/>
    </row>
    <row r="756" spans="2:10" ht="15.75" customHeight="1">
      <c r="B756" s="164"/>
      <c r="E756" s="235"/>
      <c r="F756" s="112"/>
      <c r="J756" s="235"/>
    </row>
    <row r="757" spans="2:10" ht="15.75" customHeight="1">
      <c r="B757" s="164"/>
      <c r="E757" s="235"/>
      <c r="F757" s="112"/>
      <c r="J757" s="235"/>
    </row>
    <row r="758" spans="2:10" ht="15.75" customHeight="1">
      <c r="B758" s="164"/>
      <c r="E758" s="235"/>
      <c r="F758" s="112"/>
      <c r="J758" s="235"/>
    </row>
    <row r="759" spans="2:10" ht="15.75" customHeight="1">
      <c r="B759" s="164"/>
      <c r="E759" s="235"/>
      <c r="F759" s="112"/>
      <c r="J759" s="235"/>
    </row>
    <row r="760" spans="2:10" ht="15.75" customHeight="1">
      <c r="B760" s="164"/>
      <c r="E760" s="235"/>
      <c r="F760" s="112"/>
      <c r="J760" s="235"/>
    </row>
    <row r="761" spans="2:10" ht="15.75" customHeight="1">
      <c r="B761" s="164"/>
      <c r="E761" s="235"/>
      <c r="F761" s="112"/>
      <c r="J761" s="235"/>
    </row>
    <row r="762" spans="2:10" ht="15.75" customHeight="1">
      <c r="B762" s="164"/>
      <c r="E762" s="235"/>
      <c r="F762" s="112"/>
      <c r="J762" s="235"/>
    </row>
    <row r="763" spans="2:10" ht="15.75" customHeight="1">
      <c r="B763" s="164"/>
      <c r="E763" s="235"/>
      <c r="F763" s="112"/>
      <c r="J763" s="235"/>
    </row>
    <row r="764" spans="2:10" ht="15.75" customHeight="1">
      <c r="B764" s="164"/>
      <c r="E764" s="235"/>
      <c r="F764" s="112"/>
      <c r="J764" s="235"/>
    </row>
    <row r="765" spans="2:10" ht="15.75" customHeight="1">
      <c r="B765" s="164"/>
      <c r="E765" s="235"/>
      <c r="F765" s="112"/>
      <c r="J765" s="235"/>
    </row>
    <row r="766" spans="2:10" ht="15.75" customHeight="1">
      <c r="B766" s="164"/>
      <c r="E766" s="235"/>
      <c r="F766" s="112"/>
      <c r="J766" s="235"/>
    </row>
    <row r="767" spans="2:10" ht="15.75" customHeight="1">
      <c r="B767" s="164"/>
      <c r="E767" s="235"/>
      <c r="F767" s="112"/>
      <c r="J767" s="235"/>
    </row>
    <row r="768" spans="2:10" ht="15.75" customHeight="1">
      <c r="B768" s="164"/>
      <c r="E768" s="235"/>
      <c r="F768" s="112"/>
      <c r="J768" s="235"/>
    </row>
    <row r="769" spans="2:10" ht="15.75" customHeight="1">
      <c r="B769" s="164"/>
      <c r="E769" s="235"/>
      <c r="F769" s="112"/>
      <c r="J769" s="235"/>
    </row>
    <row r="770" spans="2:10" ht="15.75" customHeight="1">
      <c r="B770" s="164"/>
      <c r="E770" s="235"/>
      <c r="F770" s="112"/>
      <c r="J770" s="235"/>
    </row>
    <row r="771" spans="2:10" ht="15.75" customHeight="1">
      <c r="B771" s="164"/>
      <c r="E771" s="235"/>
      <c r="F771" s="112"/>
      <c r="J771" s="235"/>
    </row>
    <row r="772" spans="2:10" ht="15.75" customHeight="1">
      <c r="B772" s="164"/>
      <c r="E772" s="235"/>
      <c r="F772" s="112"/>
      <c r="J772" s="235"/>
    </row>
    <row r="773" spans="2:10" ht="15.75" customHeight="1">
      <c r="B773" s="164"/>
      <c r="E773" s="235"/>
      <c r="F773" s="112"/>
      <c r="J773" s="235"/>
    </row>
    <row r="774" spans="2:10" ht="15.75" customHeight="1">
      <c r="B774" s="164"/>
      <c r="E774" s="235"/>
      <c r="F774" s="112"/>
      <c r="J774" s="235"/>
    </row>
    <row r="775" spans="2:10" ht="15.75" customHeight="1">
      <c r="B775" s="164"/>
      <c r="E775" s="235"/>
      <c r="F775" s="112"/>
      <c r="J775" s="235"/>
    </row>
    <row r="776" spans="2:10" ht="15.75" customHeight="1">
      <c r="B776" s="164"/>
      <c r="E776" s="235"/>
      <c r="F776" s="112"/>
      <c r="J776" s="235"/>
    </row>
    <row r="777" spans="2:10" ht="15.75" customHeight="1">
      <c r="B777" s="164"/>
      <c r="E777" s="235"/>
      <c r="F777" s="112"/>
      <c r="J777" s="235"/>
    </row>
    <row r="778" spans="2:10" ht="15.75" customHeight="1">
      <c r="B778" s="164"/>
      <c r="E778" s="235"/>
      <c r="F778" s="112"/>
      <c r="J778" s="235"/>
    </row>
    <row r="779" spans="2:10" ht="15.75" customHeight="1">
      <c r="B779" s="164"/>
      <c r="E779" s="235"/>
      <c r="F779" s="112"/>
      <c r="J779" s="235"/>
    </row>
    <row r="780" spans="2:10" ht="15.75" customHeight="1">
      <c r="B780" s="164"/>
      <c r="E780" s="235"/>
      <c r="F780" s="112"/>
      <c r="J780" s="235"/>
    </row>
    <row r="781" spans="2:10" ht="15.75" customHeight="1">
      <c r="B781" s="164"/>
      <c r="E781" s="235"/>
      <c r="F781" s="112"/>
      <c r="J781" s="235"/>
    </row>
    <row r="782" spans="2:10" ht="15.75" customHeight="1">
      <c r="B782" s="164"/>
      <c r="E782" s="235"/>
      <c r="F782" s="112"/>
      <c r="J782" s="235"/>
    </row>
    <row r="783" spans="2:10" ht="15.75" customHeight="1">
      <c r="B783" s="164"/>
      <c r="E783" s="235"/>
      <c r="F783" s="112"/>
      <c r="J783" s="235"/>
    </row>
    <row r="784" spans="2:10" ht="15.75" customHeight="1">
      <c r="B784" s="164"/>
      <c r="E784" s="235"/>
      <c r="F784" s="112"/>
      <c r="J784" s="235"/>
    </row>
    <row r="785" spans="2:10" ht="15.75" customHeight="1">
      <c r="B785" s="164"/>
      <c r="E785" s="235"/>
      <c r="F785" s="112"/>
      <c r="J785" s="235"/>
    </row>
    <row r="786" spans="2:10" ht="15.75" customHeight="1">
      <c r="B786" s="164"/>
      <c r="E786" s="235"/>
      <c r="F786" s="112"/>
      <c r="J786" s="235"/>
    </row>
    <row r="787" spans="2:10" ht="15.75" customHeight="1">
      <c r="B787" s="164"/>
      <c r="E787" s="235"/>
      <c r="F787" s="112"/>
      <c r="J787" s="235"/>
    </row>
    <row r="788" spans="2:10" ht="15.75" customHeight="1">
      <c r="B788" s="164"/>
      <c r="E788" s="235"/>
      <c r="F788" s="112"/>
      <c r="J788" s="235"/>
    </row>
    <row r="789" spans="2:10" ht="15.75" customHeight="1">
      <c r="B789" s="164"/>
      <c r="E789" s="235"/>
      <c r="F789" s="112"/>
      <c r="J789" s="235"/>
    </row>
    <row r="790" spans="2:10" ht="15.75" customHeight="1">
      <c r="B790" s="164"/>
      <c r="E790" s="235"/>
      <c r="F790" s="112"/>
      <c r="J790" s="235"/>
    </row>
    <row r="791" spans="2:10" ht="15.75" customHeight="1">
      <c r="B791" s="164"/>
      <c r="E791" s="235"/>
      <c r="F791" s="112"/>
      <c r="J791" s="235"/>
    </row>
    <row r="792" spans="2:10" ht="15.75" customHeight="1">
      <c r="B792" s="164"/>
      <c r="E792" s="235"/>
      <c r="F792" s="112"/>
      <c r="J792" s="235"/>
    </row>
    <row r="793" spans="2:10" ht="15.75" customHeight="1">
      <c r="B793" s="164"/>
      <c r="E793" s="235"/>
      <c r="F793" s="112"/>
      <c r="J793" s="235"/>
    </row>
    <row r="794" spans="2:10" ht="15.75" customHeight="1">
      <c r="B794" s="164"/>
      <c r="E794" s="235"/>
      <c r="F794" s="112"/>
      <c r="J794" s="235"/>
    </row>
    <row r="795" spans="2:10" ht="15.75" customHeight="1">
      <c r="B795" s="164"/>
      <c r="E795" s="235"/>
      <c r="F795" s="112"/>
      <c r="J795" s="235"/>
    </row>
    <row r="796" spans="2:10" ht="15.75" customHeight="1">
      <c r="B796" s="164"/>
      <c r="E796" s="235"/>
      <c r="F796" s="112"/>
      <c r="J796" s="235"/>
    </row>
    <row r="797" spans="2:10" ht="15.75" customHeight="1">
      <c r="B797" s="164"/>
      <c r="E797" s="235"/>
      <c r="F797" s="112"/>
      <c r="J797" s="235"/>
    </row>
    <row r="798" spans="2:10" ht="15.75" customHeight="1">
      <c r="B798" s="164"/>
      <c r="E798" s="235"/>
      <c r="F798" s="112"/>
      <c r="J798" s="235"/>
    </row>
    <row r="799" spans="2:10" ht="15.75" customHeight="1">
      <c r="B799" s="164"/>
      <c r="E799" s="235"/>
      <c r="F799" s="112"/>
      <c r="J799" s="235"/>
    </row>
    <row r="800" spans="2:10" ht="15.75" customHeight="1">
      <c r="B800" s="164"/>
      <c r="E800" s="235"/>
      <c r="F800" s="112"/>
      <c r="J800" s="235"/>
    </row>
    <row r="801" spans="2:10" ht="15.75" customHeight="1">
      <c r="B801" s="164"/>
      <c r="E801" s="235"/>
      <c r="F801" s="112"/>
      <c r="J801" s="235"/>
    </row>
    <row r="802" spans="2:10" ht="15.75" customHeight="1">
      <c r="B802" s="164"/>
      <c r="E802" s="235"/>
      <c r="F802" s="112"/>
      <c r="J802" s="235"/>
    </row>
    <row r="803" spans="2:10" ht="15.75" customHeight="1">
      <c r="B803" s="164"/>
      <c r="E803" s="235"/>
      <c r="F803" s="112"/>
      <c r="J803" s="235"/>
    </row>
    <row r="804" spans="2:10" ht="15.75" customHeight="1">
      <c r="B804" s="164"/>
      <c r="E804" s="235"/>
      <c r="F804" s="112"/>
      <c r="J804" s="235"/>
    </row>
    <row r="805" spans="2:10" ht="15.75" customHeight="1">
      <c r="B805" s="164"/>
      <c r="E805" s="235"/>
      <c r="F805" s="112"/>
      <c r="J805" s="235"/>
    </row>
    <row r="806" spans="2:10" ht="15.75" customHeight="1">
      <c r="B806" s="164"/>
      <c r="E806" s="235"/>
      <c r="F806" s="112"/>
      <c r="J806" s="235"/>
    </row>
    <row r="807" spans="2:10" ht="15.75" customHeight="1">
      <c r="B807" s="164"/>
      <c r="E807" s="235"/>
      <c r="F807" s="112"/>
      <c r="J807" s="235"/>
    </row>
    <row r="808" spans="2:10" ht="15.75" customHeight="1">
      <c r="B808" s="164"/>
      <c r="E808" s="235"/>
      <c r="F808" s="112"/>
      <c r="J808" s="235"/>
    </row>
    <row r="809" spans="2:10" ht="15.75" customHeight="1">
      <c r="B809" s="164"/>
      <c r="E809" s="235"/>
      <c r="F809" s="112"/>
      <c r="J809" s="235"/>
    </row>
    <row r="810" spans="2:10" ht="15.75" customHeight="1">
      <c r="B810" s="164"/>
      <c r="E810" s="235"/>
      <c r="F810" s="112"/>
      <c r="J810" s="235"/>
    </row>
    <row r="811" spans="2:10" ht="15.75" customHeight="1">
      <c r="B811" s="164"/>
      <c r="E811" s="235"/>
      <c r="F811" s="112"/>
      <c r="J811" s="235"/>
    </row>
    <row r="812" spans="2:10" ht="15.75" customHeight="1">
      <c r="B812" s="164"/>
      <c r="E812" s="235"/>
      <c r="F812" s="112"/>
      <c r="J812" s="235"/>
    </row>
    <row r="813" spans="2:10" ht="15.75" customHeight="1">
      <c r="B813" s="164"/>
      <c r="E813" s="235"/>
      <c r="F813" s="112"/>
      <c r="J813" s="235"/>
    </row>
    <row r="814" spans="2:10" ht="15.75" customHeight="1">
      <c r="B814" s="164"/>
      <c r="E814" s="235"/>
      <c r="F814" s="112"/>
      <c r="J814" s="235"/>
    </row>
    <row r="815" spans="2:10" ht="15.75" customHeight="1">
      <c r="B815" s="164"/>
      <c r="E815" s="235"/>
      <c r="F815" s="112"/>
      <c r="J815" s="235"/>
    </row>
    <row r="816" spans="2:10" ht="15.75" customHeight="1">
      <c r="B816" s="164"/>
      <c r="E816" s="235"/>
      <c r="F816" s="112"/>
      <c r="J816" s="235"/>
    </row>
    <row r="817" spans="2:10" ht="15.75" customHeight="1">
      <c r="B817" s="164"/>
      <c r="E817" s="235"/>
      <c r="F817" s="112"/>
      <c r="J817" s="235"/>
    </row>
    <row r="818" spans="2:10" ht="15.75" customHeight="1">
      <c r="B818" s="164"/>
      <c r="E818" s="235"/>
      <c r="F818" s="112"/>
      <c r="J818" s="235"/>
    </row>
    <row r="819" spans="2:10" ht="15.75" customHeight="1">
      <c r="B819" s="164"/>
      <c r="E819" s="235"/>
      <c r="F819" s="112"/>
      <c r="J819" s="235"/>
    </row>
    <row r="820" spans="2:10" ht="15.75" customHeight="1">
      <c r="B820" s="164"/>
      <c r="E820" s="235"/>
      <c r="F820" s="112"/>
      <c r="J820" s="235"/>
    </row>
    <row r="821" spans="2:10" ht="15.75" customHeight="1">
      <c r="B821" s="164"/>
      <c r="E821" s="235"/>
      <c r="F821" s="112"/>
      <c r="J821" s="235"/>
    </row>
    <row r="822" spans="2:10" ht="15.75" customHeight="1">
      <c r="B822" s="164"/>
      <c r="E822" s="235"/>
      <c r="F822" s="112"/>
      <c r="J822" s="235"/>
    </row>
    <row r="823" spans="2:10" ht="15.75" customHeight="1">
      <c r="B823" s="164"/>
      <c r="E823" s="235"/>
      <c r="F823" s="112"/>
      <c r="J823" s="235"/>
    </row>
    <row r="824" spans="2:10" ht="15.75" customHeight="1">
      <c r="B824" s="164"/>
      <c r="E824" s="235"/>
      <c r="F824" s="112"/>
      <c r="J824" s="235"/>
    </row>
    <row r="825" spans="2:10" ht="15.75" customHeight="1">
      <c r="B825" s="164"/>
      <c r="E825" s="235"/>
      <c r="F825" s="112"/>
      <c r="J825" s="235"/>
    </row>
    <row r="826" spans="2:10" ht="15.75" customHeight="1">
      <c r="B826" s="164"/>
      <c r="E826" s="235"/>
      <c r="F826" s="112"/>
      <c r="J826" s="235"/>
    </row>
    <row r="827" spans="2:10" ht="15.75" customHeight="1">
      <c r="B827" s="164"/>
      <c r="E827" s="235"/>
      <c r="F827" s="112"/>
      <c r="J827" s="235"/>
    </row>
    <row r="828" spans="2:10" ht="15.75" customHeight="1">
      <c r="B828" s="164"/>
      <c r="E828" s="235"/>
      <c r="F828" s="112"/>
      <c r="J828" s="235"/>
    </row>
    <row r="829" spans="2:10" ht="15.75" customHeight="1">
      <c r="B829" s="164"/>
      <c r="E829" s="235"/>
      <c r="F829" s="112"/>
      <c r="J829" s="235"/>
    </row>
    <row r="830" spans="2:10" ht="15.75" customHeight="1">
      <c r="B830" s="164"/>
      <c r="E830" s="235"/>
      <c r="F830" s="112"/>
      <c r="J830" s="235"/>
    </row>
    <row r="831" spans="2:10" ht="15.75" customHeight="1">
      <c r="B831" s="164"/>
      <c r="E831" s="235"/>
      <c r="F831" s="112"/>
      <c r="J831" s="235"/>
    </row>
    <row r="832" spans="2:10" ht="15.75" customHeight="1">
      <c r="B832" s="164"/>
      <c r="E832" s="235"/>
      <c r="F832" s="112"/>
      <c r="J832" s="235"/>
    </row>
    <row r="833" spans="2:10" ht="15.75" customHeight="1">
      <c r="B833" s="164"/>
      <c r="E833" s="235"/>
      <c r="F833" s="112"/>
      <c r="J833" s="235"/>
    </row>
    <row r="834" spans="2:10" ht="15.75" customHeight="1">
      <c r="B834" s="164"/>
      <c r="E834" s="235"/>
      <c r="F834" s="112"/>
      <c r="J834" s="235"/>
    </row>
    <row r="835" spans="2:10" ht="15.75" customHeight="1">
      <c r="B835" s="164"/>
      <c r="E835" s="235"/>
      <c r="F835" s="112"/>
      <c r="J835" s="235"/>
    </row>
    <row r="836" spans="2:10" ht="15.75" customHeight="1">
      <c r="B836" s="164"/>
      <c r="E836" s="235"/>
      <c r="F836" s="112"/>
      <c r="J836" s="235"/>
    </row>
    <row r="837" spans="2:10" ht="15.75" customHeight="1">
      <c r="B837" s="164"/>
      <c r="E837" s="235"/>
      <c r="F837" s="112"/>
      <c r="J837" s="235"/>
    </row>
    <row r="838" spans="2:10" ht="15.75" customHeight="1">
      <c r="B838" s="164"/>
      <c r="E838" s="235"/>
      <c r="F838" s="112"/>
      <c r="J838" s="235"/>
    </row>
    <row r="839" spans="2:10" ht="15.75" customHeight="1">
      <c r="B839" s="164"/>
      <c r="E839" s="235"/>
      <c r="F839" s="112"/>
      <c r="J839" s="235"/>
    </row>
    <row r="840" spans="2:10" ht="15.75" customHeight="1">
      <c r="B840" s="164"/>
      <c r="E840" s="235"/>
      <c r="F840" s="112"/>
      <c r="J840" s="235"/>
    </row>
    <row r="841" spans="2:10" ht="15.75" customHeight="1">
      <c r="B841" s="164"/>
      <c r="E841" s="235"/>
      <c r="F841" s="112"/>
      <c r="J841" s="235"/>
    </row>
    <row r="842" spans="2:10" ht="15.75" customHeight="1">
      <c r="B842" s="164"/>
      <c r="E842" s="235"/>
      <c r="F842" s="112"/>
      <c r="J842" s="235"/>
    </row>
    <row r="843" spans="2:10" ht="15.75" customHeight="1">
      <c r="B843" s="164"/>
      <c r="E843" s="235"/>
      <c r="F843" s="112"/>
      <c r="J843" s="235"/>
    </row>
    <row r="844" spans="2:10" ht="15.75" customHeight="1">
      <c r="B844" s="164"/>
      <c r="E844" s="235"/>
      <c r="F844" s="112"/>
      <c r="J844" s="235"/>
    </row>
    <row r="845" spans="2:10" ht="15.75" customHeight="1">
      <c r="B845" s="164"/>
      <c r="E845" s="235"/>
      <c r="F845" s="112"/>
      <c r="J845" s="235"/>
    </row>
    <row r="846" spans="2:10" ht="15.75" customHeight="1">
      <c r="B846" s="164"/>
      <c r="E846" s="235"/>
      <c r="F846" s="112"/>
      <c r="J846" s="235"/>
    </row>
    <row r="847" spans="2:10" ht="15.75" customHeight="1">
      <c r="B847" s="164"/>
      <c r="E847" s="235"/>
      <c r="F847" s="112"/>
      <c r="J847" s="235"/>
    </row>
    <row r="848" spans="2:10" ht="15.75" customHeight="1">
      <c r="B848" s="164"/>
      <c r="E848" s="235"/>
      <c r="F848" s="112"/>
      <c r="J848" s="235"/>
    </row>
    <row r="849" spans="2:10" ht="15.75" customHeight="1">
      <c r="B849" s="164"/>
      <c r="E849" s="235"/>
      <c r="F849" s="112"/>
      <c r="J849" s="235"/>
    </row>
    <row r="850" spans="2:10" ht="15.75" customHeight="1">
      <c r="B850" s="164"/>
      <c r="E850" s="235"/>
      <c r="F850" s="112"/>
      <c r="J850" s="235"/>
    </row>
    <row r="851" spans="2:10" ht="15.75" customHeight="1">
      <c r="B851" s="164"/>
      <c r="E851" s="235"/>
      <c r="F851" s="112"/>
      <c r="J851" s="235"/>
    </row>
    <row r="852" spans="2:10" ht="15.75" customHeight="1">
      <c r="B852" s="164"/>
      <c r="E852" s="235"/>
      <c r="F852" s="112"/>
      <c r="J852" s="235"/>
    </row>
    <row r="853" spans="2:10" ht="15.75" customHeight="1">
      <c r="B853" s="164"/>
      <c r="E853" s="235"/>
      <c r="F853" s="112"/>
      <c r="J853" s="235"/>
    </row>
    <row r="854" spans="2:10" ht="15.75" customHeight="1">
      <c r="B854" s="164"/>
      <c r="E854" s="235"/>
      <c r="F854" s="112"/>
      <c r="J854" s="235"/>
    </row>
    <row r="855" spans="2:10" ht="15.75" customHeight="1">
      <c r="B855" s="164"/>
      <c r="E855" s="235"/>
      <c r="F855" s="112"/>
      <c r="J855" s="235"/>
    </row>
    <row r="856" spans="2:10" ht="15.75" customHeight="1">
      <c r="B856" s="164"/>
      <c r="E856" s="235"/>
      <c r="F856" s="112"/>
      <c r="J856" s="235"/>
    </row>
    <row r="857" spans="2:10" ht="15.75" customHeight="1">
      <c r="B857" s="164"/>
      <c r="E857" s="235"/>
      <c r="F857" s="112"/>
      <c r="J857" s="235"/>
    </row>
    <row r="858" spans="2:10" ht="15.75" customHeight="1">
      <c r="B858" s="164"/>
      <c r="E858" s="235"/>
      <c r="F858" s="112"/>
      <c r="J858" s="235"/>
    </row>
    <row r="859" spans="2:10" ht="15.75" customHeight="1">
      <c r="B859" s="164"/>
      <c r="E859" s="235"/>
      <c r="F859" s="112"/>
      <c r="J859" s="235"/>
    </row>
    <row r="860" spans="2:10" ht="15.75" customHeight="1">
      <c r="B860" s="164"/>
      <c r="E860" s="235"/>
      <c r="F860" s="112"/>
      <c r="J860" s="235"/>
    </row>
    <row r="861" spans="2:10" ht="15.75" customHeight="1">
      <c r="B861" s="164"/>
      <c r="E861" s="235"/>
      <c r="F861" s="112"/>
      <c r="J861" s="235"/>
    </row>
    <row r="862" spans="2:10" ht="15.75" customHeight="1">
      <c r="B862" s="164"/>
      <c r="E862" s="235"/>
      <c r="F862" s="112"/>
      <c r="J862" s="235"/>
    </row>
    <row r="863" spans="2:10" ht="15.75" customHeight="1">
      <c r="B863" s="164"/>
      <c r="E863" s="235"/>
      <c r="F863" s="112"/>
      <c r="J863" s="235"/>
    </row>
    <row r="864" spans="2:10" ht="15.75" customHeight="1">
      <c r="B864" s="164"/>
      <c r="E864" s="235"/>
      <c r="F864" s="112"/>
      <c r="J864" s="235"/>
    </row>
    <row r="865" spans="2:10" ht="15.75" customHeight="1">
      <c r="B865" s="164"/>
      <c r="E865" s="235"/>
      <c r="F865" s="112"/>
      <c r="J865" s="235"/>
    </row>
    <row r="866" spans="2:10" ht="15.75" customHeight="1">
      <c r="B866" s="164"/>
      <c r="E866" s="235"/>
      <c r="F866" s="112"/>
      <c r="J866" s="235"/>
    </row>
    <row r="867" spans="2:10" ht="15.75" customHeight="1">
      <c r="B867" s="164"/>
      <c r="E867" s="235"/>
      <c r="F867" s="112"/>
      <c r="J867" s="235"/>
    </row>
    <row r="868" spans="2:10" ht="15.75" customHeight="1">
      <c r="B868" s="164"/>
      <c r="E868" s="235"/>
      <c r="F868" s="112"/>
      <c r="J868" s="235"/>
    </row>
    <row r="869" spans="2:10" ht="15.75" customHeight="1">
      <c r="B869" s="164"/>
      <c r="E869" s="235"/>
      <c r="F869" s="112"/>
      <c r="J869" s="235"/>
    </row>
    <row r="870" spans="2:10" ht="15.75" customHeight="1">
      <c r="B870" s="164"/>
      <c r="E870" s="235"/>
      <c r="F870" s="112"/>
      <c r="J870" s="235"/>
    </row>
    <row r="871" spans="2:10" ht="15.75" customHeight="1">
      <c r="B871" s="164"/>
      <c r="E871" s="235"/>
      <c r="F871" s="112"/>
      <c r="J871" s="235"/>
    </row>
    <row r="872" spans="2:10" ht="15.75" customHeight="1">
      <c r="B872" s="164"/>
      <c r="E872" s="235"/>
      <c r="F872" s="112"/>
      <c r="J872" s="235"/>
    </row>
    <row r="873" spans="2:10" ht="15.75" customHeight="1">
      <c r="B873" s="164"/>
      <c r="E873" s="235"/>
      <c r="F873" s="112"/>
      <c r="J873" s="235"/>
    </row>
    <row r="874" spans="2:10" ht="15.75" customHeight="1">
      <c r="B874" s="164"/>
      <c r="E874" s="235"/>
      <c r="F874" s="112"/>
      <c r="J874" s="235"/>
    </row>
    <row r="875" spans="2:10" ht="15.75" customHeight="1">
      <c r="B875" s="164"/>
      <c r="E875" s="235"/>
      <c r="F875" s="112"/>
      <c r="J875" s="235"/>
    </row>
    <row r="876" spans="2:10" ht="15.75" customHeight="1">
      <c r="B876" s="164"/>
      <c r="E876" s="235"/>
      <c r="F876" s="112"/>
      <c r="J876" s="235"/>
    </row>
    <row r="877" spans="2:10" ht="15.75" customHeight="1">
      <c r="B877" s="164"/>
      <c r="E877" s="235"/>
      <c r="F877" s="112"/>
      <c r="J877" s="235"/>
    </row>
    <row r="878" spans="2:10" ht="15.75" customHeight="1">
      <c r="B878" s="164"/>
      <c r="E878" s="235"/>
      <c r="F878" s="112"/>
      <c r="J878" s="235"/>
    </row>
    <row r="879" spans="2:10" ht="15.75" customHeight="1">
      <c r="B879" s="164"/>
      <c r="E879" s="235"/>
      <c r="F879" s="112"/>
      <c r="J879" s="235"/>
    </row>
    <row r="880" spans="2:10" ht="15.75" customHeight="1">
      <c r="B880" s="164"/>
      <c r="E880" s="235"/>
      <c r="F880" s="112"/>
      <c r="J880" s="235"/>
    </row>
    <row r="881" spans="2:10" ht="15.75" customHeight="1">
      <c r="B881" s="164"/>
      <c r="E881" s="235"/>
      <c r="F881" s="112"/>
      <c r="J881" s="235"/>
    </row>
    <row r="882" spans="2:10" ht="15.75" customHeight="1">
      <c r="B882" s="164"/>
      <c r="E882" s="235"/>
      <c r="F882" s="112"/>
      <c r="J882" s="235"/>
    </row>
    <row r="883" spans="2:10" ht="15.75" customHeight="1">
      <c r="B883" s="164"/>
      <c r="E883" s="235"/>
      <c r="F883" s="112"/>
      <c r="J883" s="235"/>
    </row>
    <row r="884" spans="2:10" ht="15.75" customHeight="1">
      <c r="B884" s="164"/>
      <c r="E884" s="235"/>
      <c r="F884" s="112"/>
      <c r="J884" s="235"/>
    </row>
    <row r="885" spans="2:10" ht="15.75" customHeight="1">
      <c r="B885" s="164"/>
      <c r="E885" s="235"/>
      <c r="F885" s="112"/>
      <c r="J885" s="235"/>
    </row>
    <row r="886" spans="2:10" ht="15.75" customHeight="1">
      <c r="B886" s="164"/>
      <c r="E886" s="235"/>
      <c r="F886" s="112"/>
      <c r="J886" s="235"/>
    </row>
    <row r="887" spans="2:10" ht="15.75" customHeight="1">
      <c r="B887" s="164"/>
      <c r="E887" s="235"/>
      <c r="F887" s="112"/>
      <c r="J887" s="235"/>
    </row>
    <row r="888" spans="2:10" ht="15.75" customHeight="1">
      <c r="B888" s="164"/>
      <c r="E888" s="235"/>
      <c r="F888" s="112"/>
      <c r="J888" s="235"/>
    </row>
    <row r="889" spans="2:10" ht="15.75" customHeight="1">
      <c r="B889" s="164"/>
      <c r="E889" s="235"/>
      <c r="F889" s="112"/>
      <c r="J889" s="235"/>
    </row>
    <row r="890" spans="2:10" ht="15.75" customHeight="1">
      <c r="B890" s="164"/>
      <c r="E890" s="235"/>
      <c r="F890" s="112"/>
      <c r="J890" s="235"/>
    </row>
    <row r="891" spans="2:10" ht="15.75" customHeight="1">
      <c r="B891" s="164"/>
      <c r="E891" s="235"/>
      <c r="F891" s="112"/>
      <c r="J891" s="235"/>
    </row>
    <row r="892" spans="2:10" ht="15.75" customHeight="1">
      <c r="B892" s="164"/>
      <c r="E892" s="235"/>
      <c r="F892" s="112"/>
      <c r="J892" s="235"/>
    </row>
    <row r="893" spans="2:10" ht="15.75" customHeight="1">
      <c r="B893" s="164"/>
      <c r="E893" s="235"/>
      <c r="F893" s="112"/>
      <c r="J893" s="235"/>
    </row>
    <row r="894" spans="2:10" ht="15.75" customHeight="1">
      <c r="B894" s="164"/>
      <c r="E894" s="235"/>
      <c r="F894" s="112"/>
      <c r="J894" s="235"/>
    </row>
    <row r="895" spans="2:10" ht="15.75" customHeight="1">
      <c r="B895" s="164"/>
      <c r="E895" s="235"/>
      <c r="F895" s="112"/>
      <c r="J895" s="235"/>
    </row>
    <row r="896" spans="2:10" ht="15.75" customHeight="1">
      <c r="B896" s="164"/>
      <c r="E896" s="235"/>
      <c r="F896" s="112"/>
      <c r="J896" s="235"/>
    </row>
    <row r="897" spans="2:10" ht="15.75" customHeight="1">
      <c r="B897" s="164"/>
      <c r="E897" s="235"/>
      <c r="F897" s="112"/>
      <c r="J897" s="235"/>
    </row>
    <row r="898" spans="2:10" ht="15.75" customHeight="1">
      <c r="B898" s="164"/>
      <c r="E898" s="235"/>
      <c r="F898" s="112"/>
      <c r="J898" s="235"/>
    </row>
    <row r="899" spans="2:10" ht="15.75" customHeight="1">
      <c r="B899" s="164"/>
      <c r="E899" s="235"/>
      <c r="F899" s="112"/>
      <c r="J899" s="235"/>
    </row>
    <row r="900" spans="2:10" ht="15.75" customHeight="1">
      <c r="B900" s="164"/>
      <c r="E900" s="235"/>
      <c r="F900" s="112"/>
      <c r="J900" s="235"/>
    </row>
    <row r="901" spans="2:10" ht="15.75" customHeight="1">
      <c r="B901" s="164"/>
      <c r="E901" s="235"/>
      <c r="F901" s="112"/>
      <c r="J901" s="235"/>
    </row>
    <row r="902" spans="2:10" ht="15.75" customHeight="1">
      <c r="B902" s="164"/>
      <c r="E902" s="235"/>
      <c r="F902" s="112"/>
      <c r="J902" s="235"/>
    </row>
    <row r="903" spans="2:10" ht="15.75" customHeight="1">
      <c r="B903" s="164"/>
      <c r="E903" s="235"/>
      <c r="F903" s="112"/>
      <c r="J903" s="235"/>
    </row>
    <row r="904" spans="2:10" ht="15.75" customHeight="1">
      <c r="B904" s="164"/>
      <c r="E904" s="235"/>
      <c r="F904" s="112"/>
      <c r="J904" s="235"/>
    </row>
    <row r="905" spans="2:10" ht="15.75" customHeight="1">
      <c r="B905" s="164"/>
      <c r="E905" s="235"/>
      <c r="F905" s="112"/>
      <c r="J905" s="235"/>
    </row>
    <row r="906" spans="2:10" ht="15.75" customHeight="1">
      <c r="B906" s="164"/>
      <c r="E906" s="235"/>
      <c r="F906" s="112"/>
      <c r="J906" s="235"/>
    </row>
    <row r="907" spans="2:10" ht="15.75" customHeight="1">
      <c r="B907" s="164"/>
      <c r="E907" s="235"/>
      <c r="F907" s="112"/>
      <c r="J907" s="235"/>
    </row>
    <row r="908" spans="2:10" ht="15.75" customHeight="1">
      <c r="B908" s="164"/>
      <c r="E908" s="235"/>
      <c r="F908" s="112"/>
      <c r="J908" s="235"/>
    </row>
    <row r="909" spans="2:10" ht="15.75" customHeight="1">
      <c r="B909" s="164"/>
      <c r="E909" s="235"/>
      <c r="F909" s="112"/>
      <c r="J909" s="235"/>
    </row>
    <row r="910" spans="2:10" ht="15.75" customHeight="1">
      <c r="B910" s="164"/>
      <c r="E910" s="235"/>
      <c r="F910" s="112"/>
      <c r="J910" s="235"/>
    </row>
    <row r="911" spans="2:10" ht="15.75" customHeight="1">
      <c r="B911" s="164"/>
      <c r="E911" s="235"/>
      <c r="F911" s="112"/>
      <c r="J911" s="235"/>
    </row>
    <row r="912" spans="2:10" ht="15.75" customHeight="1">
      <c r="B912" s="164"/>
      <c r="E912" s="235"/>
      <c r="F912" s="112"/>
      <c r="J912" s="235"/>
    </row>
    <row r="913" spans="2:10" ht="15.75" customHeight="1">
      <c r="B913" s="164"/>
      <c r="E913" s="235"/>
      <c r="F913" s="112"/>
      <c r="J913" s="235"/>
    </row>
    <row r="914" spans="2:10" ht="15.75" customHeight="1">
      <c r="B914" s="164"/>
      <c r="E914" s="235"/>
      <c r="F914" s="112"/>
      <c r="J914" s="235"/>
    </row>
    <row r="915" spans="2:10" ht="15.75" customHeight="1">
      <c r="B915" s="164"/>
      <c r="E915" s="235"/>
      <c r="F915" s="112"/>
      <c r="J915" s="235"/>
    </row>
    <row r="916" spans="2:10" ht="15.75" customHeight="1">
      <c r="B916" s="164"/>
      <c r="E916" s="235"/>
      <c r="F916" s="112"/>
      <c r="J916" s="235"/>
    </row>
    <row r="917" spans="2:10" ht="15.75" customHeight="1">
      <c r="B917" s="164"/>
      <c r="E917" s="235"/>
      <c r="F917" s="112"/>
      <c r="J917" s="235"/>
    </row>
    <row r="918" spans="2:10" ht="15.75" customHeight="1">
      <c r="B918" s="164"/>
      <c r="E918" s="235"/>
      <c r="F918" s="112"/>
      <c r="J918" s="235"/>
    </row>
    <row r="919" spans="2:10" ht="15.75" customHeight="1">
      <c r="B919" s="164"/>
      <c r="E919" s="235"/>
      <c r="F919" s="112"/>
      <c r="J919" s="235"/>
    </row>
    <row r="920" spans="2:10" ht="15.75" customHeight="1">
      <c r="B920" s="164"/>
      <c r="E920" s="235"/>
      <c r="F920" s="112"/>
      <c r="J920" s="235"/>
    </row>
    <row r="921" spans="2:10" ht="15.75" customHeight="1">
      <c r="B921" s="164"/>
      <c r="E921" s="235"/>
      <c r="F921" s="112"/>
      <c r="J921" s="235"/>
    </row>
    <row r="922" spans="2:10" ht="15.75" customHeight="1">
      <c r="B922" s="164"/>
      <c r="E922" s="235"/>
      <c r="F922" s="112"/>
      <c r="J922" s="235"/>
    </row>
    <row r="923" spans="2:10" ht="15.75" customHeight="1">
      <c r="B923" s="164"/>
      <c r="E923" s="235"/>
      <c r="F923" s="112"/>
      <c r="J923" s="235"/>
    </row>
    <row r="924" spans="2:10" ht="15.75" customHeight="1">
      <c r="B924" s="164"/>
      <c r="E924" s="235"/>
      <c r="F924" s="112"/>
      <c r="J924" s="235"/>
    </row>
    <row r="925" spans="2:10" ht="15.75" customHeight="1">
      <c r="B925" s="164"/>
      <c r="E925" s="235"/>
      <c r="F925" s="112"/>
      <c r="J925" s="235"/>
    </row>
    <row r="926" spans="2:10" ht="15.75" customHeight="1">
      <c r="B926" s="164"/>
      <c r="E926" s="235"/>
      <c r="F926" s="112"/>
      <c r="J926" s="235"/>
    </row>
    <row r="927" spans="2:10" ht="15.75" customHeight="1">
      <c r="B927" s="164"/>
      <c r="E927" s="235"/>
      <c r="F927" s="112"/>
      <c r="J927" s="235"/>
    </row>
    <row r="928" spans="2:10" ht="15.75" customHeight="1">
      <c r="B928" s="164"/>
      <c r="E928" s="235"/>
      <c r="F928" s="112"/>
      <c r="J928" s="235"/>
    </row>
    <row r="929" spans="2:10" ht="15.75" customHeight="1">
      <c r="B929" s="164"/>
      <c r="E929" s="235"/>
      <c r="F929" s="112"/>
      <c r="J929" s="235"/>
    </row>
    <row r="930" spans="2:10" ht="15.75" customHeight="1">
      <c r="B930" s="164"/>
      <c r="E930" s="235"/>
      <c r="F930" s="112"/>
      <c r="J930" s="235"/>
    </row>
    <row r="931" spans="2:10" ht="15.75" customHeight="1">
      <c r="B931" s="164"/>
      <c r="E931" s="235"/>
      <c r="F931" s="112"/>
      <c r="J931" s="235"/>
    </row>
    <row r="932" spans="2:10" ht="15.75" customHeight="1">
      <c r="B932" s="164"/>
      <c r="E932" s="235"/>
      <c r="F932" s="112"/>
      <c r="J932" s="235"/>
    </row>
    <row r="933" spans="2:10" ht="15.75" customHeight="1">
      <c r="B933" s="164"/>
      <c r="E933" s="235"/>
      <c r="F933" s="112"/>
      <c r="J933" s="235"/>
    </row>
    <row r="934" spans="2:10" ht="15.75" customHeight="1">
      <c r="B934" s="164"/>
      <c r="E934" s="235"/>
      <c r="F934" s="112"/>
      <c r="J934" s="235"/>
    </row>
    <row r="935" spans="2:10" ht="15.75" customHeight="1">
      <c r="B935" s="164"/>
      <c r="E935" s="235"/>
      <c r="F935" s="112"/>
      <c r="J935" s="235"/>
    </row>
    <row r="936" spans="2:10" ht="15.75" customHeight="1">
      <c r="B936" s="164"/>
      <c r="E936" s="235"/>
      <c r="F936" s="112"/>
      <c r="J936" s="235"/>
    </row>
    <row r="937" spans="2:10" ht="15.75" customHeight="1">
      <c r="B937" s="164"/>
      <c r="E937" s="235"/>
      <c r="F937" s="112"/>
      <c r="J937" s="235"/>
    </row>
    <row r="938" spans="2:10" ht="15.75" customHeight="1">
      <c r="B938" s="164"/>
      <c r="E938" s="235"/>
      <c r="F938" s="112"/>
      <c r="J938" s="235"/>
    </row>
    <row r="939" spans="2:10" ht="15.75" customHeight="1">
      <c r="B939" s="164"/>
      <c r="E939" s="235"/>
      <c r="F939" s="112"/>
      <c r="J939" s="235"/>
    </row>
    <row r="940" spans="2:10" ht="15.75" customHeight="1">
      <c r="B940" s="164"/>
      <c r="E940" s="235"/>
      <c r="F940" s="112"/>
      <c r="J940" s="235"/>
    </row>
    <row r="941" spans="2:10" ht="15.75" customHeight="1">
      <c r="B941" s="164"/>
      <c r="E941" s="235"/>
      <c r="F941" s="112"/>
      <c r="J941" s="235"/>
    </row>
    <row r="942" spans="2:10" ht="15.75" customHeight="1">
      <c r="B942" s="164"/>
      <c r="E942" s="235"/>
      <c r="F942" s="112"/>
      <c r="J942" s="235"/>
    </row>
    <row r="943" spans="2:10" ht="15.75" customHeight="1">
      <c r="B943" s="164"/>
      <c r="E943" s="235"/>
      <c r="F943" s="112"/>
      <c r="J943" s="235"/>
    </row>
    <row r="944" spans="2:10" ht="15.75" customHeight="1">
      <c r="B944" s="164"/>
      <c r="E944" s="235"/>
      <c r="F944" s="112"/>
      <c r="J944" s="235"/>
    </row>
    <row r="945" spans="2:10" ht="15.75" customHeight="1">
      <c r="B945" s="164"/>
      <c r="E945" s="235"/>
      <c r="F945" s="112"/>
      <c r="J945" s="235"/>
    </row>
    <row r="946" spans="2:10" ht="15.75" customHeight="1">
      <c r="B946" s="164"/>
      <c r="E946" s="235"/>
      <c r="F946" s="112"/>
      <c r="J946" s="235"/>
    </row>
    <row r="947" spans="2:10" ht="15.75" customHeight="1">
      <c r="B947" s="164"/>
      <c r="E947" s="235"/>
      <c r="F947" s="112"/>
      <c r="J947" s="235"/>
    </row>
    <row r="948" spans="2:10" ht="15.75" customHeight="1">
      <c r="B948" s="164"/>
      <c r="E948" s="235"/>
      <c r="F948" s="112"/>
      <c r="J948" s="235"/>
    </row>
    <row r="949" spans="2:10" ht="15.75" customHeight="1">
      <c r="B949" s="164"/>
      <c r="E949" s="235"/>
      <c r="F949" s="112"/>
      <c r="J949" s="235"/>
    </row>
    <row r="950" spans="2:10" ht="15.75" customHeight="1">
      <c r="B950" s="164"/>
      <c r="E950" s="235"/>
      <c r="F950" s="112"/>
      <c r="J950" s="235"/>
    </row>
    <row r="951" spans="2:10" ht="15.75" customHeight="1">
      <c r="B951" s="164"/>
      <c r="E951" s="235"/>
      <c r="F951" s="112"/>
      <c r="J951" s="235"/>
    </row>
    <row r="952" spans="2:10" ht="15.75" customHeight="1">
      <c r="B952" s="164"/>
      <c r="E952" s="235"/>
      <c r="F952" s="112"/>
      <c r="J952" s="235"/>
    </row>
    <row r="953" spans="2:10" ht="15.75" customHeight="1">
      <c r="B953" s="164"/>
      <c r="E953" s="235"/>
      <c r="F953" s="112"/>
      <c r="J953" s="235"/>
    </row>
    <row r="954" spans="2:10" ht="15.75" customHeight="1">
      <c r="B954" s="164"/>
      <c r="E954" s="235"/>
      <c r="F954" s="112"/>
      <c r="J954" s="235"/>
    </row>
    <row r="955" spans="2:10" ht="15.75" customHeight="1">
      <c r="B955" s="164"/>
      <c r="E955" s="235"/>
      <c r="F955" s="112"/>
      <c r="J955" s="235"/>
    </row>
    <row r="956" spans="2:10" ht="15.75" customHeight="1">
      <c r="B956" s="164"/>
      <c r="E956" s="235"/>
      <c r="F956" s="112"/>
      <c r="J956" s="235"/>
    </row>
    <row r="957" spans="2:10" ht="15.75" customHeight="1">
      <c r="B957" s="164"/>
      <c r="E957" s="235"/>
      <c r="F957" s="112"/>
      <c r="J957" s="235"/>
    </row>
    <row r="958" spans="2:10" ht="15.75" customHeight="1">
      <c r="B958" s="164"/>
      <c r="E958" s="235"/>
      <c r="F958" s="112"/>
      <c r="J958" s="235"/>
    </row>
    <row r="959" spans="2:10" ht="15.75" customHeight="1">
      <c r="B959" s="164"/>
      <c r="E959" s="235"/>
      <c r="F959" s="112"/>
      <c r="J959" s="235"/>
    </row>
    <row r="960" spans="2:10" ht="15.75" customHeight="1">
      <c r="B960" s="164"/>
      <c r="E960" s="235"/>
      <c r="F960" s="112"/>
      <c r="J960" s="235"/>
    </row>
    <row r="961" spans="2:10" ht="15.75" customHeight="1">
      <c r="B961" s="164"/>
      <c r="E961" s="235"/>
      <c r="F961" s="112"/>
      <c r="J961" s="235"/>
    </row>
    <row r="962" spans="2:10" ht="15.75" customHeight="1">
      <c r="B962" s="164"/>
      <c r="E962" s="235"/>
      <c r="F962" s="112"/>
      <c r="J962" s="235"/>
    </row>
    <row r="963" spans="2:10" ht="15.75" customHeight="1">
      <c r="B963" s="164"/>
      <c r="E963" s="235"/>
      <c r="F963" s="112"/>
      <c r="J963" s="235"/>
    </row>
    <row r="964" spans="2:10" ht="15.75" customHeight="1">
      <c r="B964" s="164"/>
      <c r="E964" s="235"/>
      <c r="F964" s="112"/>
      <c r="J964" s="235"/>
    </row>
    <row r="965" spans="2:10" ht="15.75" customHeight="1">
      <c r="B965" s="164"/>
      <c r="E965" s="235"/>
      <c r="F965" s="112"/>
      <c r="J965" s="235"/>
    </row>
    <row r="966" spans="2:10" ht="15.75" customHeight="1">
      <c r="B966" s="164"/>
      <c r="E966" s="235"/>
      <c r="F966" s="112"/>
      <c r="J966" s="235"/>
    </row>
    <row r="967" spans="2:10" ht="15.75" customHeight="1">
      <c r="B967" s="164"/>
      <c r="E967" s="235"/>
      <c r="F967" s="112"/>
      <c r="J967" s="235"/>
    </row>
    <row r="968" spans="2:10" ht="15.75" customHeight="1">
      <c r="B968" s="164"/>
      <c r="E968" s="235"/>
      <c r="F968" s="112"/>
      <c r="J968" s="235"/>
    </row>
    <row r="969" spans="2:10" ht="15.75" customHeight="1">
      <c r="B969" s="164"/>
      <c r="E969" s="235"/>
      <c r="F969" s="112"/>
      <c r="J969" s="235"/>
    </row>
    <row r="970" spans="2:10" ht="15.75" customHeight="1">
      <c r="B970" s="164"/>
      <c r="E970" s="235"/>
      <c r="F970" s="112"/>
      <c r="J970" s="235"/>
    </row>
    <row r="971" spans="2:10" ht="15.75" customHeight="1">
      <c r="B971" s="164"/>
      <c r="E971" s="235"/>
      <c r="F971" s="112"/>
      <c r="J971" s="235"/>
    </row>
    <row r="972" spans="2:10" ht="15.75" customHeight="1">
      <c r="B972" s="164"/>
      <c r="E972" s="235"/>
      <c r="F972" s="112"/>
      <c r="J972" s="235"/>
    </row>
    <row r="973" spans="2:10" ht="15.75" customHeight="1">
      <c r="B973" s="164"/>
      <c r="E973" s="235"/>
      <c r="F973" s="112"/>
      <c r="J973" s="235"/>
    </row>
    <row r="974" spans="2:10" ht="15.75" customHeight="1">
      <c r="B974" s="164"/>
      <c r="E974" s="235"/>
      <c r="F974" s="112"/>
      <c r="J974" s="235"/>
    </row>
    <row r="975" spans="2:10" ht="15.75" customHeight="1">
      <c r="B975" s="164"/>
      <c r="E975" s="235"/>
      <c r="F975" s="112"/>
      <c r="J975" s="235"/>
    </row>
    <row r="976" spans="2:10" ht="15.75" customHeight="1">
      <c r="B976" s="164"/>
      <c r="E976" s="235"/>
      <c r="F976" s="112"/>
      <c r="J976" s="235"/>
    </row>
    <row r="977" spans="2:10" ht="15.75" customHeight="1">
      <c r="B977" s="164"/>
      <c r="E977" s="235"/>
      <c r="F977" s="112"/>
      <c r="J977" s="235"/>
    </row>
    <row r="978" spans="2:10" ht="15.75" customHeight="1">
      <c r="B978" s="164"/>
      <c r="E978" s="235"/>
      <c r="F978" s="112"/>
      <c r="J978" s="235"/>
    </row>
    <row r="979" spans="2:10" ht="15.75" customHeight="1">
      <c r="B979" s="164"/>
      <c r="E979" s="235"/>
      <c r="F979" s="112"/>
      <c r="J979" s="235"/>
    </row>
    <row r="980" spans="2:10" ht="15.75" customHeight="1">
      <c r="B980" s="164"/>
      <c r="E980" s="235"/>
      <c r="F980" s="112"/>
      <c r="J980" s="235"/>
    </row>
    <row r="981" spans="2:10" ht="15.75" customHeight="1">
      <c r="B981" s="164"/>
      <c r="E981" s="235"/>
      <c r="F981" s="112"/>
      <c r="J981" s="235"/>
    </row>
    <row r="982" spans="2:10" ht="15.75" customHeight="1">
      <c r="B982" s="164"/>
      <c r="E982" s="235"/>
      <c r="F982" s="112"/>
      <c r="J982" s="235"/>
    </row>
    <row r="983" spans="2:10" ht="15.75" customHeight="1">
      <c r="B983" s="164"/>
      <c r="E983" s="235"/>
      <c r="F983" s="112"/>
      <c r="J983" s="235"/>
    </row>
    <row r="984" spans="2:10" ht="15.75" customHeight="1">
      <c r="B984" s="164"/>
      <c r="E984" s="235"/>
      <c r="F984" s="112"/>
      <c r="J984" s="235"/>
    </row>
    <row r="985" spans="2:10" ht="15.75" customHeight="1">
      <c r="B985" s="164"/>
      <c r="E985" s="235"/>
      <c r="F985" s="112"/>
      <c r="J985" s="235"/>
    </row>
    <row r="986" spans="2:10" ht="15.75" customHeight="1">
      <c r="B986" s="164"/>
      <c r="E986" s="235"/>
      <c r="F986" s="112"/>
      <c r="J986" s="235"/>
    </row>
    <row r="987" spans="2:10" ht="15.75" customHeight="1">
      <c r="B987" s="164"/>
      <c r="E987" s="235"/>
      <c r="F987" s="112"/>
      <c r="J987" s="235"/>
    </row>
    <row r="988" spans="2:10" ht="15.75" customHeight="1">
      <c r="B988" s="164"/>
      <c r="E988" s="235"/>
      <c r="F988" s="112"/>
      <c r="J988" s="235"/>
    </row>
    <row r="989" spans="2:10" ht="15.75" customHeight="1">
      <c r="B989" s="164"/>
      <c r="E989" s="235"/>
      <c r="F989" s="112"/>
      <c r="J989" s="235"/>
    </row>
    <row r="990" spans="2:10" ht="15.75" customHeight="1">
      <c r="B990" s="164"/>
      <c r="E990" s="235"/>
      <c r="F990" s="112"/>
      <c r="J990" s="235"/>
    </row>
    <row r="991" spans="2:10" ht="15.75" customHeight="1">
      <c r="B991" s="164"/>
      <c r="E991" s="235"/>
      <c r="F991" s="112"/>
      <c r="J991" s="235"/>
    </row>
    <row r="992" spans="2:10" ht="15.75" customHeight="1">
      <c r="B992" s="164"/>
      <c r="E992" s="235"/>
      <c r="F992" s="112"/>
      <c r="J992" s="235"/>
    </row>
    <row r="993" spans="2:10" ht="15.75" customHeight="1">
      <c r="B993" s="164"/>
      <c r="E993" s="235"/>
      <c r="F993" s="112"/>
      <c r="J993" s="235"/>
    </row>
    <row r="994" spans="2:10" ht="15.75" customHeight="1">
      <c r="B994" s="164"/>
      <c r="E994" s="235"/>
      <c r="F994" s="112"/>
      <c r="J994" s="235"/>
    </row>
    <row r="995" spans="2:10" ht="15.75" customHeight="1">
      <c r="B995" s="164"/>
      <c r="E995" s="235"/>
      <c r="F995" s="112"/>
      <c r="J995" s="235"/>
    </row>
    <row r="996" spans="2:10" ht="15.75" customHeight="1">
      <c r="B996" s="164"/>
      <c r="E996" s="235"/>
      <c r="F996" s="112"/>
      <c r="J996" s="235"/>
    </row>
    <row r="997" spans="2:10" ht="15.75" customHeight="1">
      <c r="B997" s="164"/>
      <c r="E997" s="235"/>
      <c r="F997" s="112"/>
      <c r="J997" s="235"/>
    </row>
    <row r="998" spans="2:10" ht="15.75" customHeight="1">
      <c r="B998" s="164"/>
      <c r="E998" s="235"/>
      <c r="F998" s="112"/>
      <c r="J998" s="235"/>
    </row>
    <row r="999" spans="2:10" ht="15.75" customHeight="1">
      <c r="B999" s="164"/>
      <c r="E999" s="235"/>
      <c r="F999" s="112"/>
      <c r="J999" s="235"/>
    </row>
    <row r="1000" spans="2:10" ht="15.75" customHeight="1">
      <c r="B1000" s="164"/>
      <c r="E1000" s="235"/>
      <c r="F1000" s="112"/>
      <c r="J1000" s="235"/>
    </row>
  </sheetData>
  <mergeCells count="92">
    <mergeCell ref="B247:B248"/>
    <mergeCell ref="B223:B224"/>
    <mergeCell ref="B227:B228"/>
    <mergeCell ref="B231:B232"/>
    <mergeCell ref="B235:B236"/>
    <mergeCell ref="B243:B244"/>
    <mergeCell ref="B239:B240"/>
    <mergeCell ref="B215:B216"/>
    <mergeCell ref="B199:B200"/>
    <mergeCell ref="B203:B204"/>
    <mergeCell ref="B207:B208"/>
    <mergeCell ref="B211:B212"/>
    <mergeCell ref="B171:B172"/>
    <mergeCell ref="B167:B168"/>
    <mergeCell ref="B99:B100"/>
    <mergeCell ref="B103:B104"/>
    <mergeCell ref="B87:B88"/>
    <mergeCell ref="B91:B92"/>
    <mergeCell ref="B135:B136"/>
    <mergeCell ref="B139:B140"/>
    <mergeCell ref="B127:B128"/>
    <mergeCell ref="B131:B132"/>
    <mergeCell ref="B147:B148"/>
    <mergeCell ref="B143:B144"/>
    <mergeCell ref="B71:B72"/>
    <mergeCell ref="B75:B76"/>
    <mergeCell ref="B47:B48"/>
    <mergeCell ref="B43:B44"/>
    <mergeCell ref="B51:B52"/>
    <mergeCell ref="B55:B56"/>
    <mergeCell ref="B59:B60"/>
    <mergeCell ref="B63:B64"/>
    <mergeCell ref="B67:B68"/>
    <mergeCell ref="B179:B180"/>
    <mergeCell ref="B195:B196"/>
    <mergeCell ref="B191:B192"/>
    <mergeCell ref="B183:B184"/>
    <mergeCell ref="B187:B188"/>
    <mergeCell ref="B27:B28"/>
    <mergeCell ref="B23:B24"/>
    <mergeCell ref="B39:B40"/>
    <mergeCell ref="B3:B4"/>
    <mergeCell ref="B15:B16"/>
    <mergeCell ref="B19:B20"/>
    <mergeCell ref="B7:B8"/>
    <mergeCell ref="B11:B12"/>
    <mergeCell ref="B35:B36"/>
    <mergeCell ref="B31:B32"/>
    <mergeCell ref="B251:B252"/>
    <mergeCell ref="B263:B264"/>
    <mergeCell ref="B95:B96"/>
    <mergeCell ref="B115:B116"/>
    <mergeCell ref="B79:B80"/>
    <mergeCell ref="B83:B84"/>
    <mergeCell ref="B219:B220"/>
    <mergeCell ref="B107:B108"/>
    <mergeCell ref="B111:B112"/>
    <mergeCell ref="B151:B152"/>
    <mergeCell ref="B155:B156"/>
    <mergeCell ref="B159:B160"/>
    <mergeCell ref="B163:B164"/>
    <mergeCell ref="B119:B120"/>
    <mergeCell ref="B123:B124"/>
    <mergeCell ref="B175:B176"/>
    <mergeCell ref="B255:B256"/>
    <mergeCell ref="B259:B260"/>
    <mergeCell ref="B355:B356"/>
    <mergeCell ref="B359:B360"/>
    <mergeCell ref="B311:B312"/>
    <mergeCell ref="B315:B316"/>
    <mergeCell ref="B319:B320"/>
    <mergeCell ref="B323:B324"/>
    <mergeCell ref="B327:B328"/>
    <mergeCell ref="B331:B332"/>
    <mergeCell ref="B283:B284"/>
    <mergeCell ref="B267:B268"/>
    <mergeCell ref="B271:B272"/>
    <mergeCell ref="B275:B276"/>
    <mergeCell ref="B279:B280"/>
    <mergeCell ref="B287:B288"/>
    <mergeCell ref="B363:B364"/>
    <mergeCell ref="B367:B368"/>
    <mergeCell ref="B343:B344"/>
    <mergeCell ref="B307:B308"/>
    <mergeCell ref="B347:B348"/>
    <mergeCell ref="B351:B352"/>
    <mergeCell ref="B339:B340"/>
    <mergeCell ref="B335:B336"/>
    <mergeCell ref="B291:B292"/>
    <mergeCell ref="B295:B296"/>
    <mergeCell ref="B299:B300"/>
    <mergeCell ref="B303:B304"/>
  </mergeCell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000"/>
  <sheetViews>
    <sheetView workbookViewId="0">
      <selection activeCell="I92" sqref="I92"/>
    </sheetView>
  </sheetViews>
  <sheetFormatPr baseColWidth="10" defaultColWidth="11.1640625" defaultRowHeight="15" customHeight="1"/>
  <cols>
    <col min="1" max="1" width="3.5" customWidth="1"/>
    <col min="2" max="2" width="10.5" customWidth="1"/>
    <col min="3" max="3" width="39.33203125" customWidth="1"/>
    <col min="4" max="4" width="2.6640625" customWidth="1"/>
    <col min="5" max="5" width="10.5" customWidth="1"/>
    <col min="6" max="6" width="15.6640625" customWidth="1"/>
    <col min="7" max="7" width="2.83203125" customWidth="1"/>
    <col min="8" max="8" width="19.83203125" customWidth="1"/>
    <col min="9" max="9" width="15.1640625" customWidth="1"/>
    <col min="10" max="23" width="10.5" customWidth="1"/>
  </cols>
  <sheetData>
    <row r="1" spans="1:23" ht="41" customHeight="1" thickBot="1">
      <c r="C1" s="218" t="s">
        <v>661</v>
      </c>
      <c r="F1" s="66" t="s">
        <v>191</v>
      </c>
      <c r="G1" s="167" t="s">
        <v>358</v>
      </c>
      <c r="H1" s="297">
        <f>SUM(H3:H10)</f>
        <v>550</v>
      </c>
    </row>
    <row r="2" spans="1:23" ht="15.75" customHeight="1">
      <c r="H2" s="171"/>
    </row>
    <row r="3" spans="1:23" ht="30" customHeight="1">
      <c r="A3" s="43"/>
      <c r="B3" s="172">
        <v>1</v>
      </c>
      <c r="C3" s="164" t="str">
        <f>'Hoffman Score'!C184</f>
        <v>Charles McBee</v>
      </c>
      <c r="D3" s="43"/>
      <c r="E3" s="43">
        <f>'Hoffman Score'!K184</f>
        <v>718</v>
      </c>
      <c r="F3" s="43"/>
      <c r="G3" s="43"/>
      <c r="H3" s="331">
        <v>200</v>
      </c>
      <c r="I3" s="301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30" customHeight="1">
      <c r="A4" s="43"/>
      <c r="B4" s="172">
        <v>2</v>
      </c>
      <c r="C4" s="298" t="str">
        <f>'Hoffman Score'!C252</f>
        <v>Dominique Parisi</v>
      </c>
      <c r="D4" s="295"/>
      <c r="E4" s="295">
        <f>'Hoffman Score'!K252</f>
        <v>641</v>
      </c>
      <c r="F4" s="43"/>
      <c r="G4" s="43"/>
      <c r="H4" s="331">
        <v>100</v>
      </c>
      <c r="I4" s="30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30" customHeight="1">
      <c r="A5" s="43"/>
      <c r="B5" s="172">
        <v>3</v>
      </c>
      <c r="C5" s="164" t="str">
        <f>'Hoffman Score'!C84</f>
        <v>Walter Haskett</v>
      </c>
      <c r="D5" s="43"/>
      <c r="E5" s="43">
        <f>'Hoffman Score'!K84</f>
        <v>673</v>
      </c>
      <c r="F5" s="43"/>
      <c r="G5" s="43"/>
      <c r="H5" s="331">
        <v>60</v>
      </c>
      <c r="I5" s="301"/>
      <c r="J5" s="43"/>
      <c r="K5" s="43"/>
      <c r="L5" s="77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30" customHeight="1">
      <c r="A6" s="43"/>
      <c r="B6" s="172">
        <v>4</v>
      </c>
      <c r="C6" s="164" t="str">
        <f>'Hoffman Score'!C236</f>
        <v>Michael Hummel</v>
      </c>
      <c r="D6" s="43"/>
      <c r="E6" s="43">
        <f>'Hoffman Score'!K236</f>
        <v>649</v>
      </c>
      <c r="F6" s="43"/>
      <c r="G6" s="43"/>
      <c r="H6" s="331">
        <v>60</v>
      </c>
      <c r="I6" s="301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ht="30" customHeight="1">
      <c r="A7" s="291"/>
      <c r="B7" s="290">
        <v>5</v>
      </c>
      <c r="C7" s="299" t="str">
        <f>'Hoffman Score'!C144</f>
        <v>Binh Nguyen</v>
      </c>
      <c r="D7" s="291"/>
      <c r="E7" s="291">
        <f>'Hoffman Score'!K144</f>
        <v>644</v>
      </c>
      <c r="F7" s="291"/>
      <c r="G7" s="291"/>
      <c r="H7" s="330">
        <v>40</v>
      </c>
      <c r="I7" s="30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30" customHeight="1">
      <c r="A8" s="43"/>
      <c r="B8" s="172">
        <v>6</v>
      </c>
      <c r="C8" s="298" t="str">
        <f>'Hoffman Score'!C96</f>
        <v>Thomas Daugherty</v>
      </c>
      <c r="D8" s="295"/>
      <c r="E8" s="295">
        <f>'Hoffman Score'!K96</f>
        <v>617</v>
      </c>
      <c r="F8" s="43"/>
      <c r="G8" s="43"/>
      <c r="H8" s="331">
        <v>40</v>
      </c>
      <c r="I8" s="291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30" customHeight="1">
      <c r="A9" s="43"/>
      <c r="B9" s="172">
        <v>7</v>
      </c>
      <c r="C9" s="298" t="str">
        <f>'Hoffman Score'!C272</f>
        <v>Lavon Hunter</v>
      </c>
      <c r="D9" s="295"/>
      <c r="E9" s="295">
        <f>'Hoffman Score'!K272</f>
        <v>619</v>
      </c>
      <c r="F9" s="43"/>
      <c r="G9" s="43"/>
      <c r="H9" s="331">
        <v>25</v>
      </c>
      <c r="I9" s="291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 ht="30" customHeight="1" thickBot="1">
      <c r="A10" s="293"/>
      <c r="B10" s="294">
        <v>8</v>
      </c>
      <c r="C10" s="300" t="str">
        <f>'Hoffman Score'!C268</f>
        <v>Wilbur Wright</v>
      </c>
      <c r="D10" s="293"/>
      <c r="E10" s="293">
        <f>'Hoffman Score'!K268</f>
        <v>634</v>
      </c>
      <c r="F10" s="293"/>
      <c r="G10" s="293"/>
      <c r="H10" s="314">
        <v>25</v>
      </c>
      <c r="I10" s="296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3" ht="30" customHeight="1">
      <c r="A11" s="43"/>
      <c r="B11" s="172">
        <v>9</v>
      </c>
      <c r="C11" s="164" t="str">
        <f>'Hoffman Score'!C52</f>
        <v>Fay Garvin</v>
      </c>
      <c r="D11" s="43"/>
      <c r="E11" s="43">
        <f>'Hoffman Score'!K52</f>
        <v>610</v>
      </c>
      <c r="F11" s="43"/>
      <c r="G11" s="43"/>
      <c r="H11" s="175">
        <v>0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 ht="30" customHeight="1">
      <c r="A12" s="43"/>
      <c r="B12" s="172">
        <v>10</v>
      </c>
      <c r="C12" s="164" t="str">
        <f>'Hoffman Score'!C80</f>
        <v>Ken Arnold</v>
      </c>
      <c r="D12" s="43"/>
      <c r="E12" s="43">
        <f>'Hoffman Score'!K80</f>
        <v>610</v>
      </c>
      <c r="F12" s="43"/>
      <c r="G12" s="43"/>
      <c r="H12" s="175"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3" ht="30" customHeight="1">
      <c r="A13" s="43"/>
      <c r="B13" s="172">
        <v>11</v>
      </c>
      <c r="C13" s="164" t="str">
        <f>'Hoffman Score'!C104</f>
        <v>Kimberly Beck</v>
      </c>
      <c r="D13" s="43"/>
      <c r="E13" s="43">
        <f>'Hoffman Score'!K104</f>
        <v>606</v>
      </c>
      <c r="F13" s="43"/>
      <c r="G13" s="43"/>
      <c r="H13" s="175"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3" ht="30" customHeight="1">
      <c r="A14" s="43"/>
      <c r="B14" s="172">
        <v>12</v>
      </c>
      <c r="C14" s="164" t="str">
        <f>'Hoffman Score'!C28</f>
        <v>Alex Bonura</v>
      </c>
      <c r="D14" s="43"/>
      <c r="E14" s="43">
        <f>'Hoffman Score'!K28</f>
        <v>603</v>
      </c>
      <c r="F14" s="43"/>
      <c r="G14" s="43"/>
      <c r="H14" s="175">
        <v>0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3" ht="30" customHeight="1">
      <c r="A15" s="43"/>
      <c r="B15" s="172">
        <v>13</v>
      </c>
      <c r="C15" s="164" t="str">
        <f>'Hoffman Score'!C32</f>
        <v>Walter Holder</v>
      </c>
      <c r="D15" s="43"/>
      <c r="E15" s="43">
        <f>'Hoffman Score'!K32</f>
        <v>601</v>
      </c>
      <c r="F15" s="43"/>
      <c r="G15" s="43"/>
      <c r="H15" s="175">
        <v>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ht="30" customHeight="1">
      <c r="A16" s="43"/>
      <c r="B16" s="172">
        <v>14</v>
      </c>
      <c r="C16" s="164" t="str">
        <f>'Hoffman Score'!C256</f>
        <v>Jose Ybarra</v>
      </c>
      <c r="D16" s="43"/>
      <c r="E16" s="43">
        <f>'Hoffman Score'!K256</f>
        <v>589</v>
      </c>
      <c r="F16" s="43"/>
      <c r="G16" s="43"/>
      <c r="H16" s="175">
        <v>0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 ht="30" customHeight="1">
      <c r="A17" s="43"/>
      <c r="B17" s="172">
        <v>15</v>
      </c>
      <c r="C17" s="164" t="str">
        <f>'Hoffman Score'!C260</f>
        <v>John Wade</v>
      </c>
      <c r="D17" s="43"/>
      <c r="E17" s="43">
        <f>'Hoffman Score'!K260</f>
        <v>584</v>
      </c>
      <c r="F17" s="43"/>
      <c r="G17" s="43"/>
      <c r="H17" s="175">
        <v>0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30" customHeight="1">
      <c r="A18" s="43"/>
      <c r="B18" s="172">
        <v>16</v>
      </c>
      <c r="C18" s="164" t="str">
        <f>'Hoffman Score'!C212</f>
        <v>Darryl Conner</v>
      </c>
      <c r="D18" s="43"/>
      <c r="E18" s="43">
        <f>'Hoffman Score'!K212</f>
        <v>558</v>
      </c>
      <c r="F18" s="43"/>
      <c r="G18" s="43"/>
      <c r="H18" s="175">
        <v>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ht="30" customHeight="1">
      <c r="A19" s="43"/>
      <c r="B19" s="172">
        <v>17</v>
      </c>
      <c r="C19" s="164" t="str">
        <f>'Hoffman Score'!C88</f>
        <v>Mary Hartzell</v>
      </c>
      <c r="D19" s="43"/>
      <c r="E19" s="43">
        <f>'Hoffman Score'!K88</f>
        <v>565</v>
      </c>
      <c r="F19" s="43"/>
      <c r="G19" s="43"/>
      <c r="H19" s="175">
        <v>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30" customHeight="1">
      <c r="A20" s="43"/>
      <c r="B20" s="172">
        <v>18</v>
      </c>
      <c r="C20" s="164" t="str">
        <f>'Hoffman Score'!C56</f>
        <v>Robert Smith</v>
      </c>
      <c r="D20" s="43"/>
      <c r="E20" s="43">
        <f>'Hoffman Score'!K56</f>
        <v>556</v>
      </c>
      <c r="F20" s="43"/>
      <c r="G20" s="43"/>
      <c r="H20" s="175">
        <v>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ht="30" customHeight="1">
      <c r="A21" s="43"/>
      <c r="B21" s="172">
        <v>19</v>
      </c>
      <c r="C21" s="164" t="str">
        <f>'Hoffman Score'!C360</f>
        <v>LuAnn Burkhalter-Mills</v>
      </c>
      <c r="D21" s="43"/>
      <c r="E21" s="43">
        <f>'Hoffman Score'!K360</f>
        <v>556</v>
      </c>
      <c r="F21" s="43"/>
      <c r="G21" s="43"/>
      <c r="H21" s="175">
        <v>0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ht="30" customHeight="1">
      <c r="A22" s="43"/>
      <c r="B22" s="172">
        <v>20</v>
      </c>
      <c r="C22" s="164" t="str">
        <f>'Hoffman Score'!C248</f>
        <v>Mike Clifton</v>
      </c>
      <c r="D22" s="43"/>
      <c r="E22" s="43">
        <f>'Hoffman Score'!K248</f>
        <v>551</v>
      </c>
      <c r="F22" s="43"/>
      <c r="G22" s="43"/>
      <c r="H22" s="175">
        <v>0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ht="30" customHeight="1">
      <c r="A23" s="43"/>
      <c r="B23" s="172">
        <v>21</v>
      </c>
      <c r="C23" s="164" t="str">
        <f>'Hoffman Score'!C4</f>
        <v>Richard Higgins</v>
      </c>
      <c r="D23" s="43"/>
      <c r="E23" s="43">
        <f>'Hoffman Score'!K4</f>
        <v>549</v>
      </c>
      <c r="F23" s="43"/>
      <c r="G23" s="43"/>
      <c r="H23" s="175">
        <v>0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30" customHeight="1">
      <c r="A24" s="43"/>
      <c r="B24" s="172">
        <v>22</v>
      </c>
      <c r="C24" s="164" t="str">
        <f>'Hoffman Score'!C100</f>
        <v>Barbara Craig</v>
      </c>
      <c r="D24" s="43"/>
      <c r="E24" s="43">
        <f>'Hoffman Score'!K100</f>
        <v>498</v>
      </c>
      <c r="F24" s="43"/>
      <c r="G24" s="43"/>
      <c r="H24" s="175">
        <v>0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ht="19.5" customHeight="1">
      <c r="A25" s="43"/>
      <c r="B25" s="172"/>
      <c r="C25" s="43"/>
      <c r="D25" s="43"/>
      <c r="E25" s="43"/>
      <c r="F25" s="43"/>
      <c r="G25" s="43"/>
      <c r="H25" s="175">
        <v>0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ht="19.5" customHeight="1">
      <c r="A26" s="43"/>
      <c r="B26" s="172"/>
      <c r="C26" s="43"/>
      <c r="D26" s="43"/>
      <c r="E26" s="43"/>
      <c r="F26" s="43"/>
      <c r="G26" s="43"/>
      <c r="H26" s="175">
        <v>0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19.5" customHeight="1">
      <c r="A27" s="43"/>
      <c r="B27" s="172"/>
      <c r="C27" s="43"/>
      <c r="D27" s="43"/>
      <c r="E27" s="43"/>
      <c r="F27" s="43"/>
      <c r="G27" s="43"/>
      <c r="H27" s="175">
        <v>0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ht="19.5" customHeight="1">
      <c r="A28" s="43"/>
      <c r="B28" s="172"/>
      <c r="C28" s="43"/>
      <c r="D28" s="43"/>
      <c r="E28" s="43"/>
      <c r="F28" s="43"/>
      <c r="G28" s="43"/>
      <c r="H28" s="175">
        <v>0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ht="19.5" customHeight="1">
      <c r="A29" s="43"/>
      <c r="B29" s="172"/>
      <c r="C29" s="43"/>
      <c r="D29" s="43"/>
      <c r="E29" s="43"/>
      <c r="F29" s="43"/>
      <c r="G29" s="43"/>
      <c r="H29" s="175">
        <v>0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19.5" customHeight="1">
      <c r="A30" s="43"/>
      <c r="B30" s="172"/>
      <c r="C30" s="43"/>
      <c r="D30" s="43"/>
      <c r="E30" s="43"/>
      <c r="F30" s="43"/>
      <c r="G30" s="43"/>
      <c r="H30" s="175">
        <v>0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 ht="19.5" customHeight="1">
      <c r="A31" s="43"/>
      <c r="B31" s="172"/>
      <c r="C31" s="43"/>
      <c r="D31" s="43"/>
      <c r="E31" s="43"/>
      <c r="F31" s="43"/>
      <c r="G31" s="43"/>
      <c r="H31" s="175">
        <v>0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 ht="19.5" customHeight="1">
      <c r="A32" s="43"/>
      <c r="B32" s="172"/>
      <c r="C32" s="43"/>
      <c r="D32" s="43"/>
      <c r="E32" s="43"/>
      <c r="F32" s="43"/>
      <c r="G32" s="43"/>
      <c r="H32" s="175">
        <v>0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3" ht="19.5" customHeight="1">
      <c r="A33" s="43"/>
      <c r="B33" s="172"/>
      <c r="C33" s="43"/>
      <c r="D33" s="43"/>
      <c r="E33" s="43"/>
      <c r="F33" s="43"/>
      <c r="G33" s="43"/>
      <c r="H33" s="175">
        <v>0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ht="19.5" customHeight="1">
      <c r="A34" s="43"/>
      <c r="B34" s="172"/>
      <c r="C34" s="43"/>
      <c r="D34" s="43"/>
      <c r="E34" s="43"/>
      <c r="F34" s="43"/>
      <c r="G34" s="43"/>
      <c r="H34" s="175">
        <v>0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ht="19.5" customHeight="1">
      <c r="A35" s="43"/>
      <c r="B35" s="172"/>
      <c r="C35" s="43"/>
      <c r="D35" s="43"/>
      <c r="E35" s="43"/>
      <c r="F35" s="43"/>
      <c r="G35" s="43"/>
      <c r="H35" s="175">
        <v>0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ht="19.5" customHeight="1">
      <c r="A36" s="43"/>
      <c r="B36" s="172"/>
      <c r="C36" s="43"/>
      <c r="D36" s="43"/>
      <c r="E36" s="43"/>
      <c r="F36" s="43"/>
      <c r="G36" s="43"/>
      <c r="H36" s="175">
        <v>0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ht="19.5" customHeight="1">
      <c r="A37" s="43"/>
      <c r="B37" s="172"/>
      <c r="C37" s="43"/>
      <c r="D37" s="43"/>
      <c r="E37" s="43"/>
      <c r="F37" s="43"/>
      <c r="G37" s="43"/>
      <c r="H37" s="175">
        <v>0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ht="19.5" customHeight="1">
      <c r="A38" s="43"/>
      <c r="B38" s="172"/>
      <c r="C38" s="43"/>
      <c r="D38" s="43"/>
      <c r="E38" s="43"/>
      <c r="F38" s="43"/>
      <c r="G38" s="43"/>
      <c r="H38" s="175">
        <v>0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ht="19.5" customHeight="1">
      <c r="A39" s="43"/>
      <c r="B39" s="172"/>
      <c r="C39" s="43"/>
      <c r="D39" s="43"/>
      <c r="E39" s="43"/>
      <c r="F39" s="43"/>
      <c r="G39" s="43"/>
      <c r="H39" s="175">
        <v>0</v>
      </c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1:23" ht="19.5" customHeight="1">
      <c r="A40" s="43"/>
      <c r="B40" s="172"/>
      <c r="C40" s="43"/>
      <c r="D40" s="43"/>
      <c r="E40" s="43"/>
      <c r="F40" s="43"/>
      <c r="G40" s="43"/>
      <c r="H40" s="175">
        <v>0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</row>
    <row r="41" spans="1:23" ht="19.5" customHeight="1">
      <c r="A41" s="43"/>
      <c r="B41" s="172"/>
      <c r="C41" s="43"/>
      <c r="D41" s="43"/>
      <c r="E41" s="43"/>
      <c r="F41" s="43"/>
      <c r="G41" s="43"/>
      <c r="H41" s="175">
        <v>0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3" ht="19.5" customHeight="1">
      <c r="A42" s="43"/>
      <c r="B42" s="172"/>
      <c r="C42" s="43"/>
      <c r="D42" s="43"/>
      <c r="E42" s="43"/>
      <c r="F42" s="43"/>
      <c r="G42" s="43"/>
      <c r="H42" s="175">
        <v>0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ht="19.5" customHeight="1">
      <c r="A43" s="43"/>
      <c r="B43" s="172"/>
      <c r="C43" s="43"/>
      <c r="D43" s="43"/>
      <c r="E43" s="43"/>
      <c r="F43" s="43"/>
      <c r="G43" s="43"/>
      <c r="H43" s="175">
        <v>0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ht="19.5" customHeight="1">
      <c r="A44" s="43"/>
      <c r="B44" s="172"/>
      <c r="C44" s="43"/>
      <c r="D44" s="43"/>
      <c r="E44" s="43"/>
      <c r="F44" s="43"/>
      <c r="G44" s="43"/>
      <c r="H44" s="175">
        <v>0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1:23" ht="19.5" customHeight="1">
      <c r="A45" s="43"/>
      <c r="B45" s="172"/>
      <c r="C45" s="43"/>
      <c r="D45" s="43"/>
      <c r="E45" s="43"/>
      <c r="F45" s="43"/>
      <c r="G45" s="43"/>
      <c r="H45" s="175">
        <v>0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23" ht="19.5" customHeight="1">
      <c r="A46" s="43"/>
      <c r="B46" s="172"/>
      <c r="C46" s="43"/>
      <c r="D46" s="43"/>
      <c r="E46" s="43"/>
      <c r="F46" s="43"/>
      <c r="G46" s="43"/>
      <c r="H46" s="175">
        <v>0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3" ht="19.5" customHeight="1">
      <c r="A47" s="43"/>
      <c r="B47" s="172"/>
      <c r="C47" s="43"/>
      <c r="D47" s="43"/>
      <c r="E47" s="43"/>
      <c r="F47" s="43"/>
      <c r="G47" s="43"/>
      <c r="H47" s="175">
        <v>0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23" ht="19.5" customHeight="1">
      <c r="A48" s="43"/>
      <c r="B48" s="172"/>
      <c r="C48" s="43"/>
      <c r="D48" s="43"/>
      <c r="E48" s="43"/>
      <c r="F48" s="43"/>
      <c r="G48" s="43"/>
      <c r="H48" s="175">
        <v>0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ht="19.5" customHeight="1">
      <c r="A49" s="43"/>
      <c r="B49" s="172"/>
      <c r="C49" s="43"/>
      <c r="D49" s="43"/>
      <c r="E49" s="43"/>
      <c r="F49" s="43"/>
      <c r="G49" s="43"/>
      <c r="H49" s="175">
        <v>0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 ht="19.5" customHeight="1">
      <c r="A50" s="43"/>
      <c r="B50" s="172"/>
      <c r="C50" s="43"/>
      <c r="D50" s="43"/>
      <c r="E50" s="43"/>
      <c r="F50" s="43"/>
      <c r="G50" s="43"/>
      <c r="H50" s="175">
        <v>0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1:23" ht="19.5" customHeight="1">
      <c r="A51" s="43"/>
      <c r="B51" s="172"/>
      <c r="C51" s="43"/>
      <c r="D51" s="43"/>
      <c r="E51" s="43"/>
      <c r="F51" s="43"/>
      <c r="G51" s="43"/>
      <c r="H51" s="175">
        <v>0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</row>
    <row r="52" spans="1:23" ht="19.5" customHeight="1">
      <c r="A52" s="43"/>
      <c r="B52" s="172"/>
      <c r="C52" s="43"/>
      <c r="D52" s="43"/>
      <c r="E52" s="43"/>
      <c r="F52" s="43"/>
      <c r="G52" s="43"/>
      <c r="H52" s="175">
        <v>0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1:23" ht="19.5" customHeight="1">
      <c r="A53" s="43"/>
      <c r="B53" s="172"/>
      <c r="C53" s="43"/>
      <c r="D53" s="43"/>
      <c r="E53" s="43"/>
      <c r="F53" s="43"/>
      <c r="G53" s="43"/>
      <c r="H53" s="175">
        <v>0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</row>
    <row r="54" spans="1:23" ht="19.5" customHeight="1">
      <c r="A54" s="43"/>
      <c r="B54" s="172"/>
      <c r="C54" s="43"/>
      <c r="D54" s="43"/>
      <c r="E54" s="43"/>
      <c r="F54" s="43"/>
      <c r="G54" s="43"/>
      <c r="H54" s="175">
        <v>0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1:23" ht="19.5" customHeight="1">
      <c r="A55" s="43"/>
      <c r="B55" s="172"/>
      <c r="C55" s="43"/>
      <c r="D55" s="43"/>
      <c r="E55" s="43"/>
      <c r="F55" s="43"/>
      <c r="G55" s="43"/>
      <c r="H55" s="175">
        <v>0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</row>
    <row r="56" spans="1:23" ht="19.5" customHeight="1">
      <c r="A56" s="43"/>
      <c r="B56" s="172"/>
      <c r="C56" s="43"/>
      <c r="D56" s="43"/>
      <c r="E56" s="43"/>
      <c r="F56" s="43"/>
      <c r="G56" s="43"/>
      <c r="H56" s="175">
        <v>0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3" ht="19.5" customHeight="1">
      <c r="A57" s="43"/>
      <c r="B57" s="172"/>
      <c r="C57" s="43"/>
      <c r="D57" s="43"/>
      <c r="E57" s="43"/>
      <c r="F57" s="43"/>
      <c r="G57" s="43"/>
      <c r="H57" s="175">
        <v>0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3" ht="19.5" customHeight="1">
      <c r="A58" s="43"/>
      <c r="B58" s="172"/>
      <c r="C58" s="43"/>
      <c r="D58" s="43"/>
      <c r="E58" s="43"/>
      <c r="F58" s="43"/>
      <c r="G58" s="43"/>
      <c r="H58" s="175">
        <v>0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3" ht="19.5" customHeight="1">
      <c r="A59" s="43"/>
      <c r="B59" s="172"/>
      <c r="C59" s="43"/>
      <c r="D59" s="43"/>
      <c r="E59" s="43"/>
      <c r="F59" s="43"/>
      <c r="G59" s="43"/>
      <c r="H59" s="175">
        <v>0</v>
      </c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1:23" ht="19.5" customHeight="1">
      <c r="A60" s="43"/>
      <c r="B60" s="172"/>
      <c r="C60" s="43"/>
      <c r="D60" s="43"/>
      <c r="E60" s="43"/>
      <c r="F60" s="43"/>
      <c r="G60" s="43"/>
      <c r="H60" s="175">
        <v>0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3" ht="19.5" customHeight="1">
      <c r="A61" s="43"/>
      <c r="B61" s="172"/>
      <c r="C61" s="43"/>
      <c r="D61" s="43"/>
      <c r="E61" s="43"/>
      <c r="F61" s="43"/>
      <c r="G61" s="43"/>
      <c r="H61" s="175">
        <v>0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3" ht="19.5" customHeight="1">
      <c r="A62" s="43"/>
      <c r="B62" s="172"/>
      <c r="C62" s="43"/>
      <c r="D62" s="43"/>
      <c r="E62" s="43"/>
      <c r="F62" s="43"/>
      <c r="G62" s="43"/>
      <c r="H62" s="175">
        <v>0</v>
      </c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1:23" ht="19.5" customHeight="1">
      <c r="A63" s="43"/>
      <c r="B63" s="172"/>
      <c r="C63" s="43"/>
      <c r="D63" s="43"/>
      <c r="E63" s="43"/>
      <c r="F63" s="43"/>
      <c r="G63" s="43"/>
      <c r="H63" s="175">
        <v>0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1:23" ht="19.5" customHeight="1">
      <c r="A64" s="43"/>
      <c r="B64" s="172"/>
      <c r="C64" s="43"/>
      <c r="D64" s="43"/>
      <c r="E64" s="43"/>
      <c r="F64" s="43"/>
      <c r="G64" s="43"/>
      <c r="H64" s="175">
        <v>0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ht="19.5" customHeight="1">
      <c r="A65" s="43"/>
      <c r="B65" s="172"/>
      <c r="C65" s="43"/>
      <c r="D65" s="43"/>
      <c r="E65" s="43"/>
      <c r="F65" s="43"/>
      <c r="G65" s="43"/>
      <c r="H65" s="175">
        <v>0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ht="19.5" customHeight="1">
      <c r="A66" s="43"/>
      <c r="B66" s="172"/>
      <c r="C66" s="43"/>
      <c r="D66" s="43"/>
      <c r="E66" s="43"/>
      <c r="F66" s="43"/>
      <c r="G66" s="43"/>
      <c r="H66" s="175">
        <v>0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ht="19.5" customHeight="1">
      <c r="A67" s="43"/>
      <c r="B67" s="172"/>
      <c r="C67" s="43"/>
      <c r="D67" s="43"/>
      <c r="E67" s="43"/>
      <c r="F67" s="43"/>
      <c r="G67" s="43"/>
      <c r="H67" s="175">
        <v>0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 ht="19.5" customHeight="1">
      <c r="A68" s="43"/>
      <c r="B68" s="172"/>
      <c r="C68" s="43"/>
      <c r="D68" s="43"/>
      <c r="E68" s="43"/>
      <c r="F68" s="43"/>
      <c r="G68" s="43"/>
      <c r="H68" s="175">
        <v>0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ht="19.5" customHeight="1">
      <c r="A69" s="43"/>
      <c r="B69" s="172"/>
      <c r="C69" s="43"/>
      <c r="D69" s="43"/>
      <c r="E69" s="43"/>
      <c r="F69" s="43"/>
      <c r="G69" s="43"/>
      <c r="H69" s="175">
        <v>0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ht="19.5" customHeight="1">
      <c r="A70" s="43"/>
      <c r="B70" s="172"/>
      <c r="C70" s="43"/>
      <c r="D70" s="43"/>
      <c r="E70" s="43"/>
      <c r="F70" s="43"/>
      <c r="G70" s="43"/>
      <c r="H70" s="175">
        <v>0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 ht="19.5" customHeight="1">
      <c r="A71" s="43"/>
      <c r="B71" s="172"/>
      <c r="C71" s="43"/>
      <c r="D71" s="43"/>
      <c r="E71" s="43"/>
      <c r="F71" s="43"/>
      <c r="G71" s="43"/>
      <c r="H71" s="175">
        <v>0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 ht="19.5" customHeight="1">
      <c r="A72" s="43"/>
      <c r="B72" s="172"/>
      <c r="C72" s="43"/>
      <c r="D72" s="43"/>
      <c r="E72" s="43"/>
      <c r="F72" s="43"/>
      <c r="G72" s="43"/>
      <c r="H72" s="175">
        <v>0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ht="19.5" customHeight="1">
      <c r="A73" s="43"/>
      <c r="B73" s="172"/>
      <c r="C73" s="43"/>
      <c r="D73" s="43"/>
      <c r="E73" s="43"/>
      <c r="F73" s="43"/>
      <c r="G73" s="43"/>
      <c r="H73" s="175">
        <v>0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 ht="19.5" customHeight="1">
      <c r="A74" s="43"/>
      <c r="B74" s="172"/>
      <c r="C74" s="43"/>
      <c r="D74" s="43"/>
      <c r="E74" s="43"/>
      <c r="F74" s="43"/>
      <c r="G74" s="43"/>
      <c r="H74" s="175">
        <v>0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 ht="19.5" customHeight="1">
      <c r="A75" s="43"/>
      <c r="B75" s="172"/>
      <c r="C75" s="43"/>
      <c r="D75" s="43"/>
      <c r="E75" s="43"/>
      <c r="F75" s="43"/>
      <c r="G75" s="43"/>
      <c r="H75" s="175">
        <v>0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 ht="19.5" customHeight="1">
      <c r="A76" s="43"/>
      <c r="B76" s="172"/>
      <c r="C76" s="43"/>
      <c r="D76" s="43"/>
      <c r="E76" s="43"/>
      <c r="F76" s="43"/>
      <c r="G76" s="43"/>
      <c r="H76" s="175">
        <v>0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 ht="19.5" customHeight="1">
      <c r="A77" s="43"/>
      <c r="B77" s="172"/>
      <c r="C77" s="43"/>
      <c r="D77" s="43"/>
      <c r="E77" s="43"/>
      <c r="F77" s="43"/>
      <c r="G77" s="43"/>
      <c r="H77" s="175">
        <v>0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 ht="19.5" customHeight="1">
      <c r="A78" s="43"/>
      <c r="B78" s="172"/>
      <c r="C78" s="43"/>
      <c r="D78" s="43"/>
      <c r="E78" s="43"/>
      <c r="F78" s="43"/>
      <c r="G78" s="43"/>
      <c r="H78" s="175">
        <v>0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 ht="19.5" customHeight="1">
      <c r="A79" s="43"/>
      <c r="B79" s="172"/>
      <c r="C79" s="43"/>
      <c r="D79" s="43"/>
      <c r="E79" s="43"/>
      <c r="F79" s="43"/>
      <c r="G79" s="43"/>
      <c r="H79" s="175">
        <v>0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ht="19.5" customHeight="1">
      <c r="A80" s="43"/>
      <c r="B80" s="172"/>
      <c r="C80" s="43"/>
      <c r="D80" s="43"/>
      <c r="E80" s="43"/>
      <c r="F80" s="43"/>
      <c r="G80" s="43"/>
      <c r="H80" s="175">
        <v>0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 ht="19.5" customHeight="1">
      <c r="A81" s="43"/>
      <c r="B81" s="172"/>
      <c r="C81" s="43"/>
      <c r="D81" s="43"/>
      <c r="E81" s="43"/>
      <c r="F81" s="43"/>
      <c r="G81" s="43"/>
      <c r="H81" s="175">
        <v>0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1:23" ht="19.5" customHeight="1">
      <c r="A82" s="43"/>
      <c r="B82" s="172"/>
      <c r="C82" s="43"/>
      <c r="D82" s="43"/>
      <c r="E82" s="43"/>
      <c r="F82" s="43"/>
      <c r="G82" s="43"/>
      <c r="H82" s="175">
        <v>0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 ht="19.5" customHeight="1">
      <c r="A83" s="43"/>
      <c r="B83" s="172"/>
      <c r="C83" s="43"/>
      <c r="D83" s="43"/>
      <c r="E83" s="43"/>
      <c r="F83" s="43"/>
      <c r="G83" s="43"/>
      <c r="H83" s="175">
        <v>0</v>
      </c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  <row r="84" spans="1:23" ht="19.5" customHeight="1">
      <c r="A84" s="43"/>
      <c r="B84" s="172"/>
      <c r="C84" s="43"/>
      <c r="D84" s="43"/>
      <c r="E84" s="43"/>
      <c r="F84" s="43"/>
      <c r="G84" s="43"/>
      <c r="H84" s="175">
        <v>0</v>
      </c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</row>
    <row r="85" spans="1:23" ht="19.5" customHeight="1">
      <c r="A85" s="43"/>
      <c r="B85" s="172"/>
      <c r="C85" s="43"/>
      <c r="D85" s="43"/>
      <c r="E85" s="43"/>
      <c r="F85" s="43"/>
      <c r="G85" s="43"/>
      <c r="H85" s="175">
        <v>0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pans="1:23" ht="19.5" customHeight="1">
      <c r="A86" s="43"/>
      <c r="B86" s="172"/>
      <c r="C86" s="43"/>
      <c r="D86" s="43"/>
      <c r="E86" s="43"/>
      <c r="F86" s="43"/>
      <c r="G86" s="43"/>
      <c r="H86" s="175">
        <v>0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t="19.5" customHeight="1">
      <c r="A87" s="43"/>
      <c r="B87" s="172"/>
      <c r="C87" s="43"/>
      <c r="D87" s="43"/>
      <c r="E87" s="43"/>
      <c r="F87" s="43"/>
      <c r="G87" s="43"/>
      <c r="H87" s="175">
        <v>0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1:23" ht="19.5" customHeight="1">
      <c r="A88" s="43"/>
      <c r="B88" s="172"/>
      <c r="C88" s="43"/>
      <c r="D88" s="43"/>
      <c r="E88" s="43"/>
      <c r="F88" s="43"/>
      <c r="G88" s="43"/>
      <c r="H88" s="175">
        <v>0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</row>
    <row r="89" spans="1:23" ht="19.5" customHeight="1">
      <c r="A89" s="43"/>
      <c r="B89" s="172"/>
      <c r="C89" s="43"/>
      <c r="D89" s="43"/>
      <c r="E89" s="43"/>
      <c r="F89" s="43"/>
      <c r="G89" s="43"/>
      <c r="H89" s="175">
        <v>0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1:23" ht="19.5" customHeight="1">
      <c r="A90" s="43"/>
      <c r="B90" s="172"/>
      <c r="C90" s="43"/>
      <c r="D90" s="43"/>
      <c r="E90" s="43"/>
      <c r="F90" s="43"/>
      <c r="G90" s="43"/>
      <c r="H90" s="175">
        <v>0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1:23" ht="19.5" customHeight="1">
      <c r="A91" s="43"/>
      <c r="B91" s="172"/>
      <c r="C91" s="43"/>
      <c r="D91" s="43"/>
      <c r="E91" s="43"/>
      <c r="F91" s="43"/>
      <c r="G91" s="43"/>
      <c r="H91" s="175">
        <v>0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1:23" ht="19.5" customHeight="1">
      <c r="A92" s="43"/>
      <c r="B92" s="172"/>
      <c r="C92" s="43"/>
      <c r="D92" s="43"/>
      <c r="E92" s="43"/>
      <c r="F92" s="43"/>
      <c r="G92" s="43"/>
      <c r="H92" s="175">
        <v>0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1:23" ht="19.5" customHeight="1">
      <c r="A93" s="43"/>
      <c r="B93" s="172"/>
      <c r="C93" s="43"/>
      <c r="D93" s="43"/>
      <c r="E93" s="43"/>
      <c r="F93" s="43"/>
      <c r="G93" s="43"/>
      <c r="H93" s="175">
        <v>0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</row>
    <row r="94" spans="1:23" ht="19.5" customHeight="1">
      <c r="A94" s="43"/>
      <c r="B94" s="172"/>
      <c r="C94" s="43"/>
      <c r="D94" s="43"/>
      <c r="E94" s="43"/>
      <c r="F94" s="43"/>
      <c r="G94" s="43"/>
      <c r="H94" s="175">
        <v>0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</row>
    <row r="95" spans="1:23" ht="15.75" customHeight="1">
      <c r="H95" s="43"/>
    </row>
    <row r="96" spans="1:23" ht="15.75" customHeight="1">
      <c r="H96" s="43"/>
    </row>
    <row r="97" spans="8:8" ht="15.75" customHeight="1">
      <c r="H97" s="43"/>
    </row>
    <row r="98" spans="8:8" ht="15.75" customHeight="1">
      <c r="H98" s="43"/>
    </row>
    <row r="99" spans="8:8" ht="15.75" customHeight="1">
      <c r="H99" s="43"/>
    </row>
    <row r="100" spans="8:8" ht="15.75" customHeight="1">
      <c r="H100" s="43"/>
    </row>
    <row r="101" spans="8:8" ht="15.75" customHeight="1">
      <c r="H101" s="43"/>
    </row>
    <row r="102" spans="8:8" ht="15.75" customHeight="1">
      <c r="H102" s="43"/>
    </row>
    <row r="103" spans="8:8" ht="15.75" customHeight="1">
      <c r="H103" s="43"/>
    </row>
    <row r="104" spans="8:8" ht="15.75" customHeight="1">
      <c r="H104" s="43"/>
    </row>
    <row r="105" spans="8:8" ht="15.75" customHeight="1">
      <c r="H105" s="43"/>
    </row>
    <row r="106" spans="8:8" ht="15.75" customHeight="1">
      <c r="H106" s="43"/>
    </row>
    <row r="107" spans="8:8" ht="15.75" customHeight="1">
      <c r="H107" s="43"/>
    </row>
    <row r="108" spans="8:8" ht="15.75" customHeight="1">
      <c r="H108" s="43"/>
    </row>
    <row r="109" spans="8:8" ht="15.75" customHeight="1">
      <c r="H109" s="43"/>
    </row>
    <row r="110" spans="8:8" ht="15.75" customHeight="1">
      <c r="H110" s="43"/>
    </row>
    <row r="111" spans="8:8" ht="15.75" customHeight="1">
      <c r="H111" s="43"/>
    </row>
    <row r="112" spans="8:8" ht="15.75" customHeight="1">
      <c r="H112" s="43"/>
    </row>
    <row r="113" spans="8:8" ht="15.75" customHeight="1">
      <c r="H113" s="43"/>
    </row>
    <row r="114" spans="8:8" ht="15.75" customHeight="1">
      <c r="H114" s="43"/>
    </row>
    <row r="115" spans="8:8" ht="15.75" customHeight="1">
      <c r="H115" s="43"/>
    </row>
    <row r="116" spans="8:8" ht="15.75" customHeight="1">
      <c r="H116" s="43"/>
    </row>
    <row r="117" spans="8:8" ht="15.75" customHeight="1">
      <c r="H117" s="43"/>
    </row>
    <row r="118" spans="8:8" ht="15.75" customHeight="1">
      <c r="H118" s="43"/>
    </row>
    <row r="119" spans="8:8" ht="15.75" customHeight="1">
      <c r="H119" s="43"/>
    </row>
    <row r="120" spans="8:8" ht="15.75" customHeight="1">
      <c r="H120" s="43"/>
    </row>
    <row r="121" spans="8:8" ht="15.75" customHeight="1">
      <c r="H121" s="43"/>
    </row>
    <row r="122" spans="8:8" ht="15.75" customHeight="1">
      <c r="H122" s="43"/>
    </row>
    <row r="123" spans="8:8" ht="15.75" customHeight="1">
      <c r="H123" s="43"/>
    </row>
    <row r="124" spans="8:8" ht="15.75" customHeight="1">
      <c r="H124" s="43"/>
    </row>
    <row r="125" spans="8:8" ht="15.75" customHeight="1">
      <c r="H125" s="43"/>
    </row>
    <row r="126" spans="8:8" ht="15.75" customHeight="1">
      <c r="H126" s="43"/>
    </row>
    <row r="127" spans="8:8" ht="15.75" customHeight="1">
      <c r="H127" s="43"/>
    </row>
    <row r="128" spans="8:8" ht="15.75" customHeight="1">
      <c r="H128" s="43"/>
    </row>
    <row r="129" spans="8:8" ht="15.75" customHeight="1">
      <c r="H129" s="43"/>
    </row>
    <row r="130" spans="8:8" ht="15.75" customHeight="1">
      <c r="H130" s="43"/>
    </row>
    <row r="131" spans="8:8" ht="15.75" customHeight="1">
      <c r="H131" s="43"/>
    </row>
    <row r="132" spans="8:8" ht="15.75" customHeight="1">
      <c r="H132" s="43"/>
    </row>
    <row r="133" spans="8:8" ht="15.75" customHeight="1">
      <c r="H133" s="43"/>
    </row>
    <row r="134" spans="8:8" ht="15.75" customHeight="1">
      <c r="H134" s="43"/>
    </row>
    <row r="135" spans="8:8" ht="15.75" customHeight="1">
      <c r="H135" s="43"/>
    </row>
    <row r="136" spans="8:8" ht="15.75" customHeight="1">
      <c r="H136" s="43"/>
    </row>
    <row r="137" spans="8:8" ht="15.75" customHeight="1">
      <c r="H137" s="43"/>
    </row>
    <row r="138" spans="8:8" ht="15.75" customHeight="1">
      <c r="H138" s="43"/>
    </row>
    <row r="139" spans="8:8" ht="15.75" customHeight="1">
      <c r="H139" s="43"/>
    </row>
    <row r="140" spans="8:8" ht="15.75" customHeight="1">
      <c r="H140" s="43"/>
    </row>
    <row r="141" spans="8:8" ht="15.75" customHeight="1">
      <c r="H141" s="43"/>
    </row>
    <row r="142" spans="8:8" ht="15.75" customHeight="1">
      <c r="H142" s="43"/>
    </row>
    <row r="143" spans="8:8" ht="15.75" customHeight="1">
      <c r="H143" s="43"/>
    </row>
    <row r="144" spans="8:8" ht="15.75" customHeight="1">
      <c r="H144" s="43"/>
    </row>
    <row r="145" spans="8:8" ht="15.75" customHeight="1">
      <c r="H145" s="43"/>
    </row>
    <row r="146" spans="8:8" ht="15.75" customHeight="1">
      <c r="H146" s="43"/>
    </row>
    <row r="147" spans="8:8" ht="15.75" customHeight="1">
      <c r="H147" s="43"/>
    </row>
    <row r="148" spans="8:8" ht="15.75" customHeight="1">
      <c r="H148" s="43"/>
    </row>
    <row r="149" spans="8:8" ht="15.75" customHeight="1">
      <c r="H149" s="43"/>
    </row>
    <row r="150" spans="8:8" ht="15.75" customHeight="1">
      <c r="H150" s="43"/>
    </row>
    <row r="151" spans="8:8" ht="15.75" customHeight="1">
      <c r="H151" s="43"/>
    </row>
    <row r="152" spans="8:8" ht="15.75" customHeight="1">
      <c r="H152" s="43"/>
    </row>
    <row r="153" spans="8:8" ht="15.75" customHeight="1">
      <c r="H153" s="43"/>
    </row>
    <row r="154" spans="8:8" ht="15.75" customHeight="1">
      <c r="H154" s="43"/>
    </row>
    <row r="155" spans="8:8" ht="15.75" customHeight="1">
      <c r="H155" s="43"/>
    </row>
    <row r="156" spans="8:8" ht="15.75" customHeight="1">
      <c r="H156" s="43"/>
    </row>
    <row r="157" spans="8:8" ht="15.75" customHeight="1">
      <c r="H157" s="43"/>
    </row>
    <row r="158" spans="8:8" ht="15.75" customHeight="1">
      <c r="H158" s="43"/>
    </row>
    <row r="159" spans="8:8" ht="15.75" customHeight="1">
      <c r="H159" s="43"/>
    </row>
    <row r="160" spans="8:8" ht="15.75" customHeight="1">
      <c r="H160" s="43"/>
    </row>
    <row r="161" spans="8:8" ht="15.75" customHeight="1">
      <c r="H161" s="43"/>
    </row>
    <row r="162" spans="8:8" ht="15.75" customHeight="1">
      <c r="H162" s="43"/>
    </row>
    <row r="163" spans="8:8" ht="15.75" customHeight="1">
      <c r="H163" s="43"/>
    </row>
    <row r="164" spans="8:8" ht="15.75" customHeight="1">
      <c r="H164" s="43"/>
    </row>
    <row r="165" spans="8:8" ht="15.75" customHeight="1">
      <c r="H165" s="43"/>
    </row>
    <row r="166" spans="8:8" ht="15.75" customHeight="1">
      <c r="H166" s="43"/>
    </row>
    <row r="167" spans="8:8" ht="15.75" customHeight="1">
      <c r="H167" s="43"/>
    </row>
    <row r="168" spans="8:8" ht="15.75" customHeight="1">
      <c r="H168" s="43"/>
    </row>
    <row r="169" spans="8:8" ht="15.75" customHeight="1">
      <c r="H169" s="43"/>
    </row>
    <row r="170" spans="8:8" ht="15.75" customHeight="1">
      <c r="H170" s="43"/>
    </row>
    <row r="171" spans="8:8" ht="15.75" customHeight="1"/>
    <row r="172" spans="8:8" ht="15.75" customHeight="1"/>
    <row r="173" spans="8:8" ht="15.75" customHeight="1"/>
    <row r="174" spans="8:8" ht="15.75" customHeight="1"/>
    <row r="175" spans="8:8" ht="15.75" customHeight="1"/>
    <row r="176" spans="8:8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C3:E10">
    <sortCondition ref="D3:D10"/>
  </sortState>
  <pageMargins left="0.7" right="0.7" top="0.75" bottom="0.75" header="0" footer="0"/>
  <pageSetup scale="3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J1000"/>
  <sheetViews>
    <sheetView workbookViewId="0">
      <selection activeCell="C8" sqref="C8:C9"/>
    </sheetView>
  </sheetViews>
  <sheetFormatPr baseColWidth="10" defaultColWidth="11.1640625" defaultRowHeight="15" customHeight="1"/>
  <cols>
    <col min="1" max="2" width="10.5" customWidth="1"/>
    <col min="3" max="3" width="32.6640625" customWidth="1"/>
    <col min="4" max="4" width="10.5" customWidth="1"/>
    <col min="5" max="5" width="32.5" customWidth="1"/>
    <col min="6" max="6" width="10.5" customWidth="1"/>
    <col min="7" max="7" width="32.5" customWidth="1"/>
    <col min="8" max="8" width="10.5" customWidth="1"/>
    <col min="9" max="10" width="32.5" customWidth="1"/>
    <col min="11" max="26" width="10.5" customWidth="1"/>
  </cols>
  <sheetData>
    <row r="1" spans="3:10" ht="40" customHeight="1">
      <c r="C1" s="2"/>
      <c r="E1" s="2"/>
      <c r="G1" s="2"/>
      <c r="I1" s="2"/>
      <c r="J1" s="2"/>
    </row>
    <row r="2" spans="3:10" ht="45" customHeight="1">
      <c r="C2" s="247" t="s">
        <v>666</v>
      </c>
      <c r="E2" s="2"/>
      <c r="G2" s="2"/>
      <c r="I2" s="2"/>
      <c r="J2" s="2"/>
    </row>
    <row r="3" spans="3:10" ht="16.5" customHeight="1">
      <c r="C3" s="247"/>
      <c r="E3" s="2"/>
      <c r="G3" s="2"/>
      <c r="H3" s="276">
        <v>191</v>
      </c>
      <c r="I3" s="278" t="s">
        <v>129</v>
      </c>
      <c r="J3" s="2"/>
    </row>
    <row r="4" spans="3:10" ht="16.5" customHeight="1">
      <c r="C4" s="247"/>
      <c r="E4" s="2"/>
      <c r="G4" s="2"/>
      <c r="H4" s="260"/>
      <c r="I4" s="279"/>
      <c r="J4" s="2"/>
    </row>
    <row r="5" spans="3:10" ht="33.75" customHeight="1">
      <c r="C5" s="247"/>
      <c r="E5" s="2"/>
      <c r="G5" s="2"/>
      <c r="I5" s="249"/>
      <c r="J5" s="250" t="s">
        <v>129</v>
      </c>
    </row>
    <row r="6" spans="3:10" ht="16.5" customHeight="1">
      <c r="C6" s="247"/>
      <c r="E6" s="2"/>
      <c r="F6" s="276">
        <v>203</v>
      </c>
      <c r="G6" s="278" t="s">
        <v>127</v>
      </c>
      <c r="H6" s="276">
        <v>184</v>
      </c>
      <c r="I6" s="274" t="s">
        <v>43</v>
      </c>
      <c r="J6" s="277" t="s">
        <v>668</v>
      </c>
    </row>
    <row r="7" spans="3:10" ht="15.75" customHeight="1">
      <c r="C7" s="2"/>
      <c r="E7" s="2"/>
      <c r="F7" s="260"/>
      <c r="G7" s="279"/>
      <c r="H7" s="280"/>
      <c r="I7" s="275"/>
      <c r="J7" s="260"/>
    </row>
    <row r="8" spans="3:10" ht="31.5" customHeight="1">
      <c r="C8" s="2"/>
      <c r="E8" s="2"/>
      <c r="G8" s="249"/>
      <c r="H8" s="43"/>
      <c r="I8" s="251" t="s">
        <v>670</v>
      </c>
      <c r="J8" s="2"/>
    </row>
    <row r="9" spans="3:10" ht="15.75" customHeight="1">
      <c r="C9" s="2"/>
      <c r="E9" s="2"/>
      <c r="F9" s="276">
        <v>190</v>
      </c>
      <c r="G9" s="274" t="s">
        <v>18</v>
      </c>
      <c r="H9" s="43"/>
      <c r="I9" s="2"/>
      <c r="J9" s="2"/>
    </row>
    <row r="10" spans="3:10" ht="15.75" customHeight="1">
      <c r="C10" s="2"/>
      <c r="E10" s="2"/>
      <c r="F10" s="260"/>
      <c r="G10" s="275"/>
      <c r="H10" s="43"/>
      <c r="I10" s="2"/>
      <c r="J10" s="2"/>
    </row>
    <row r="11" spans="3:10" ht="31.5" customHeight="1">
      <c r="C11" s="2"/>
      <c r="E11" s="2"/>
      <c r="G11" s="249"/>
      <c r="H11" s="43"/>
      <c r="I11" s="2"/>
      <c r="J11" s="2"/>
    </row>
    <row r="12" spans="3:10" ht="15.75" customHeight="1">
      <c r="C12" s="2"/>
      <c r="D12" s="276">
        <v>217</v>
      </c>
      <c r="E12" s="278" t="s">
        <v>118</v>
      </c>
      <c r="F12" s="276">
        <v>225</v>
      </c>
      <c r="G12" s="274" t="s">
        <v>43</v>
      </c>
      <c r="H12" s="43"/>
      <c r="I12" s="2"/>
      <c r="J12" s="2"/>
    </row>
    <row r="13" spans="3:10" ht="15.75" customHeight="1">
      <c r="C13" s="2"/>
      <c r="D13" s="260"/>
      <c r="E13" s="279"/>
      <c r="F13" s="280"/>
      <c r="G13" s="275"/>
      <c r="H13" s="43"/>
      <c r="I13" s="2"/>
      <c r="J13" s="2"/>
    </row>
    <row r="14" spans="3:10" ht="30" customHeight="1">
      <c r="C14" s="2"/>
      <c r="E14" s="249"/>
      <c r="G14" s="251" t="s">
        <v>670</v>
      </c>
      <c r="I14" s="2"/>
      <c r="J14" s="2"/>
    </row>
    <row r="15" spans="3:10" ht="15.75" customHeight="1">
      <c r="C15" s="2"/>
      <c r="D15" s="276">
        <v>239</v>
      </c>
      <c r="E15" s="274" t="s">
        <v>18</v>
      </c>
      <c r="G15" s="2"/>
      <c r="I15" s="2"/>
      <c r="J15" s="2"/>
    </row>
    <row r="16" spans="3:10" ht="15.75" customHeight="1">
      <c r="C16" s="2"/>
      <c r="D16" s="260"/>
      <c r="E16" s="275"/>
      <c r="G16" s="2"/>
      <c r="I16" s="2"/>
      <c r="J16" s="2"/>
    </row>
    <row r="17" spans="2:10" ht="31" customHeight="1">
      <c r="C17" s="251"/>
      <c r="E17" s="249"/>
      <c r="G17" s="2"/>
      <c r="I17" s="2"/>
      <c r="J17" s="2"/>
    </row>
    <row r="18" spans="2:10" ht="15.75" customHeight="1">
      <c r="B18" s="281">
        <v>168</v>
      </c>
      <c r="C18" s="278" t="s">
        <v>151</v>
      </c>
      <c r="D18" s="276">
        <v>209</v>
      </c>
      <c r="E18" s="274" t="s">
        <v>136</v>
      </c>
      <c r="G18" s="2"/>
      <c r="I18" s="2"/>
      <c r="J18" s="2"/>
    </row>
    <row r="19" spans="2:10" ht="15.75" customHeight="1">
      <c r="B19" s="260"/>
      <c r="C19" s="279"/>
      <c r="D19" s="280"/>
      <c r="E19" s="275"/>
      <c r="F19" s="252"/>
      <c r="G19" s="2"/>
      <c r="H19" s="43"/>
      <c r="I19" s="2"/>
      <c r="J19" s="2"/>
    </row>
    <row r="20" spans="2:10" ht="30" customHeight="1">
      <c r="C20" s="249"/>
      <c r="D20" s="43"/>
      <c r="E20" s="251" t="s">
        <v>670</v>
      </c>
      <c r="F20" s="43"/>
      <c r="G20" s="2"/>
      <c r="H20" s="43"/>
      <c r="I20" s="2"/>
      <c r="J20" s="2"/>
    </row>
    <row r="21" spans="2:10" ht="15.75" customHeight="1">
      <c r="B21" s="281">
        <v>186</v>
      </c>
      <c r="C21" s="274" t="s">
        <v>154</v>
      </c>
      <c r="D21" s="43"/>
      <c r="E21" s="2"/>
      <c r="F21" s="43"/>
      <c r="G21" s="2"/>
      <c r="H21" s="43"/>
      <c r="I21" s="2"/>
      <c r="J21" s="2"/>
    </row>
    <row r="22" spans="2:10" ht="15.75" customHeight="1">
      <c r="B22" s="260"/>
      <c r="C22" s="275"/>
      <c r="D22" s="43"/>
      <c r="E22" s="2"/>
      <c r="F22" s="43"/>
      <c r="G22" s="2"/>
      <c r="H22" s="43"/>
      <c r="I22" s="2"/>
      <c r="J22" s="2"/>
    </row>
    <row r="23" spans="2:10" ht="32" customHeight="1">
      <c r="C23" s="249"/>
      <c r="D23" s="43"/>
      <c r="E23" s="2"/>
      <c r="F23" s="43"/>
      <c r="G23" s="2"/>
      <c r="H23" s="43"/>
      <c r="I23" s="2"/>
      <c r="J23" s="2"/>
    </row>
    <row r="24" spans="2:10" ht="15.75" customHeight="1">
      <c r="B24" s="281">
        <v>216</v>
      </c>
      <c r="C24" s="274" t="s">
        <v>136</v>
      </c>
      <c r="D24" s="43"/>
      <c r="E24" s="2"/>
      <c r="F24" s="43"/>
      <c r="G24" s="2"/>
      <c r="H24" s="43"/>
      <c r="I24" s="2"/>
      <c r="J24" s="2"/>
    </row>
    <row r="25" spans="2:10" ht="15.75" customHeight="1">
      <c r="B25" s="260"/>
      <c r="C25" s="275"/>
      <c r="E25" s="2"/>
      <c r="G25" s="2"/>
      <c r="I25" s="2"/>
      <c r="J25" s="2"/>
    </row>
    <row r="26" spans="2:10" ht="15.75" customHeight="1">
      <c r="C26" s="251"/>
      <c r="E26" s="2"/>
      <c r="G26" s="2"/>
      <c r="I26" s="2"/>
      <c r="J26" s="2"/>
    </row>
    <row r="27" spans="2:10" ht="15.75" customHeight="1">
      <c r="C27" s="2"/>
      <c r="E27" s="2"/>
      <c r="G27" s="2"/>
      <c r="I27" s="2"/>
      <c r="J27" s="2"/>
    </row>
    <row r="28" spans="2:10" ht="15.75" customHeight="1">
      <c r="C28" s="2"/>
      <c r="E28" s="2"/>
      <c r="G28" s="2"/>
      <c r="I28" s="2"/>
      <c r="J28" s="2"/>
    </row>
    <row r="29" spans="2:10" ht="15.75" customHeight="1">
      <c r="C29" s="2"/>
      <c r="E29" s="2"/>
      <c r="G29" s="2"/>
      <c r="I29" s="2"/>
      <c r="J29" s="2"/>
    </row>
    <row r="30" spans="2:10" ht="15.75" customHeight="1">
      <c r="C30" s="2"/>
      <c r="E30" s="2"/>
      <c r="G30" s="2"/>
      <c r="I30" s="2"/>
      <c r="J30" s="2"/>
    </row>
    <row r="31" spans="2:10" ht="15.75" customHeight="1">
      <c r="C31" s="2"/>
      <c r="E31" s="2"/>
      <c r="G31" s="2"/>
      <c r="I31" s="2"/>
      <c r="J31" s="2"/>
    </row>
    <row r="32" spans="2:10" ht="15.75" customHeight="1">
      <c r="C32" s="2"/>
      <c r="E32" s="2"/>
      <c r="G32" s="2"/>
      <c r="I32" s="2"/>
      <c r="J32" s="2"/>
    </row>
    <row r="33" spans="3:10" ht="15.75" customHeight="1">
      <c r="C33" s="2"/>
      <c r="E33" s="2"/>
      <c r="G33" s="2"/>
      <c r="I33" s="2"/>
      <c r="J33" s="2"/>
    </row>
    <row r="34" spans="3:10" ht="15.75" customHeight="1">
      <c r="C34" s="2"/>
      <c r="E34" s="2"/>
      <c r="G34" s="2"/>
      <c r="I34" s="2"/>
      <c r="J34" s="2"/>
    </row>
    <row r="35" spans="3:10" ht="15.75" customHeight="1">
      <c r="C35" s="2"/>
      <c r="E35" s="2"/>
      <c r="G35" s="2"/>
      <c r="I35" s="2"/>
      <c r="J35" s="2"/>
    </row>
    <row r="36" spans="3:10" ht="15.75" customHeight="1">
      <c r="C36" s="2"/>
      <c r="E36" s="2"/>
      <c r="G36" s="2"/>
      <c r="I36" s="2"/>
      <c r="J36" s="2"/>
    </row>
    <row r="37" spans="3:10" ht="15.75" customHeight="1">
      <c r="C37" s="2"/>
      <c r="E37" s="2"/>
      <c r="G37" s="2"/>
      <c r="I37" s="2"/>
      <c r="J37" s="2"/>
    </row>
    <row r="38" spans="3:10" ht="15.75" customHeight="1">
      <c r="C38" s="2"/>
      <c r="E38" s="2"/>
      <c r="G38" s="2"/>
      <c r="I38" s="2"/>
      <c r="J38" s="2"/>
    </row>
    <row r="39" spans="3:10" ht="15.75" customHeight="1">
      <c r="C39" s="2"/>
      <c r="E39" s="2"/>
      <c r="G39" s="2"/>
      <c r="I39" s="2"/>
      <c r="J39" s="2"/>
    </row>
    <row r="40" spans="3:10" ht="15.75" customHeight="1">
      <c r="C40" s="2"/>
      <c r="E40" s="2"/>
      <c r="G40" s="2"/>
      <c r="I40" s="2"/>
      <c r="J40" s="2"/>
    </row>
    <row r="41" spans="3:10" ht="15.75" customHeight="1">
      <c r="C41" s="2"/>
      <c r="E41" s="2"/>
      <c r="G41" s="2"/>
      <c r="I41" s="2"/>
      <c r="J41" s="2"/>
    </row>
    <row r="42" spans="3:10" ht="15.75" customHeight="1">
      <c r="C42" s="2"/>
      <c r="E42" s="2"/>
      <c r="G42" s="2"/>
      <c r="I42" s="2"/>
      <c r="J42" s="2"/>
    </row>
    <row r="43" spans="3:10" ht="15.75" customHeight="1">
      <c r="C43" s="2"/>
      <c r="E43" s="2"/>
      <c r="G43" s="2"/>
      <c r="I43" s="2"/>
      <c r="J43" s="2"/>
    </row>
    <row r="44" spans="3:10" ht="15.75" customHeight="1">
      <c r="C44" s="2"/>
      <c r="E44" s="2"/>
      <c r="G44" s="2"/>
      <c r="I44" s="2"/>
      <c r="J44" s="2"/>
    </row>
    <row r="45" spans="3:10" ht="15.75" customHeight="1">
      <c r="C45" s="2"/>
      <c r="E45" s="2"/>
      <c r="G45" s="2"/>
      <c r="I45" s="2"/>
      <c r="J45" s="2"/>
    </row>
    <row r="46" spans="3:10" ht="15.75" customHeight="1">
      <c r="C46" s="2"/>
      <c r="E46" s="2"/>
      <c r="G46" s="2"/>
      <c r="I46" s="2"/>
      <c r="J46" s="2"/>
    </row>
    <row r="47" spans="3:10" ht="15.75" customHeight="1">
      <c r="C47" s="2"/>
      <c r="E47" s="2"/>
      <c r="G47" s="2"/>
      <c r="I47" s="2"/>
      <c r="J47" s="2"/>
    </row>
    <row r="48" spans="3:10" ht="15.75" customHeight="1">
      <c r="C48" s="2"/>
      <c r="E48" s="2"/>
      <c r="G48" s="2"/>
      <c r="I48" s="2"/>
      <c r="J48" s="2"/>
    </row>
    <row r="49" spans="3:10" ht="15.75" customHeight="1">
      <c r="C49" s="2"/>
      <c r="E49" s="2"/>
      <c r="G49" s="2"/>
      <c r="I49" s="2"/>
      <c r="J49" s="2"/>
    </row>
    <row r="50" spans="3:10" ht="15.75" customHeight="1">
      <c r="C50" s="2"/>
      <c r="E50" s="2"/>
      <c r="G50" s="2"/>
      <c r="I50" s="2"/>
      <c r="J50" s="2"/>
    </row>
    <row r="51" spans="3:10" ht="15.75" customHeight="1">
      <c r="C51" s="2"/>
      <c r="E51" s="2"/>
      <c r="G51" s="2"/>
      <c r="I51" s="2"/>
      <c r="J51" s="2"/>
    </row>
    <row r="52" spans="3:10" ht="15.75" customHeight="1">
      <c r="C52" s="2"/>
      <c r="E52" s="2"/>
      <c r="G52" s="2"/>
      <c r="I52" s="2"/>
      <c r="J52" s="2"/>
    </row>
    <row r="53" spans="3:10" ht="15.75" customHeight="1">
      <c r="C53" s="2"/>
      <c r="E53" s="2"/>
      <c r="G53" s="2"/>
      <c r="I53" s="2"/>
      <c r="J53" s="2"/>
    </row>
    <row r="54" spans="3:10" ht="15.75" customHeight="1">
      <c r="C54" s="2"/>
      <c r="E54" s="2"/>
      <c r="G54" s="2"/>
      <c r="I54" s="2"/>
      <c r="J54" s="2"/>
    </row>
    <row r="55" spans="3:10" ht="15.75" customHeight="1">
      <c r="C55" s="2"/>
      <c r="E55" s="2"/>
      <c r="G55" s="2"/>
      <c r="I55" s="2"/>
      <c r="J55" s="2"/>
    </row>
    <row r="56" spans="3:10" ht="15.75" customHeight="1">
      <c r="C56" s="2"/>
      <c r="E56" s="2"/>
      <c r="G56" s="2"/>
      <c r="I56" s="2"/>
      <c r="J56" s="2"/>
    </row>
    <row r="57" spans="3:10" ht="15.75" customHeight="1">
      <c r="C57" s="2"/>
      <c r="E57" s="2"/>
      <c r="G57" s="2"/>
      <c r="I57" s="2"/>
      <c r="J57" s="2"/>
    </row>
    <row r="58" spans="3:10" ht="15.75" customHeight="1">
      <c r="C58" s="2"/>
      <c r="E58" s="2"/>
      <c r="G58" s="2"/>
      <c r="I58" s="2"/>
      <c r="J58" s="2"/>
    </row>
    <row r="59" spans="3:10" ht="15.75" customHeight="1">
      <c r="C59" s="2"/>
      <c r="E59" s="2"/>
      <c r="G59" s="2"/>
      <c r="I59" s="2"/>
      <c r="J59" s="2"/>
    </row>
    <row r="60" spans="3:10" ht="15.75" customHeight="1">
      <c r="C60" s="2"/>
      <c r="E60" s="2"/>
      <c r="G60" s="2"/>
      <c r="I60" s="2"/>
      <c r="J60" s="2"/>
    </row>
    <row r="61" spans="3:10" ht="15.75" customHeight="1">
      <c r="C61" s="2"/>
      <c r="E61" s="2"/>
      <c r="G61" s="2"/>
      <c r="I61" s="2"/>
      <c r="J61" s="2"/>
    </row>
    <row r="62" spans="3:10" ht="15.75" customHeight="1">
      <c r="C62" s="2"/>
      <c r="E62" s="2"/>
      <c r="G62" s="2"/>
      <c r="I62" s="2"/>
      <c r="J62" s="2"/>
    </row>
    <row r="63" spans="3:10" ht="15.75" customHeight="1">
      <c r="C63" s="2"/>
      <c r="E63" s="2"/>
      <c r="G63" s="2"/>
      <c r="I63" s="2"/>
      <c r="J63" s="2"/>
    </row>
    <row r="64" spans="3:10" ht="15.75" customHeight="1">
      <c r="C64" s="2"/>
      <c r="E64" s="2"/>
      <c r="G64" s="2"/>
      <c r="I64" s="2"/>
      <c r="J64" s="2"/>
    </row>
    <row r="65" spans="3:10" ht="15.75" customHeight="1">
      <c r="C65" s="2"/>
      <c r="E65" s="2"/>
      <c r="G65" s="2"/>
      <c r="I65" s="2"/>
      <c r="J65" s="2"/>
    </row>
    <row r="66" spans="3:10" ht="15.75" customHeight="1">
      <c r="C66" s="2"/>
      <c r="E66" s="2"/>
      <c r="G66" s="2"/>
      <c r="I66" s="2"/>
      <c r="J66" s="2"/>
    </row>
    <row r="67" spans="3:10" ht="15.75" customHeight="1">
      <c r="C67" s="2"/>
      <c r="E67" s="2"/>
      <c r="G67" s="2"/>
      <c r="I67" s="2"/>
      <c r="J67" s="2"/>
    </row>
    <row r="68" spans="3:10" ht="15.75" customHeight="1">
      <c r="C68" s="2"/>
      <c r="E68" s="2"/>
      <c r="G68" s="2"/>
      <c r="I68" s="2"/>
      <c r="J68" s="2"/>
    </row>
    <row r="69" spans="3:10" ht="15.75" customHeight="1">
      <c r="C69" s="2"/>
      <c r="E69" s="2"/>
      <c r="G69" s="2"/>
      <c r="I69" s="2"/>
      <c r="J69" s="2"/>
    </row>
    <row r="70" spans="3:10" ht="15.75" customHeight="1">
      <c r="C70" s="2"/>
      <c r="E70" s="2"/>
      <c r="G70" s="2"/>
      <c r="I70" s="2"/>
      <c r="J70" s="2"/>
    </row>
    <row r="71" spans="3:10" ht="15.75" customHeight="1">
      <c r="C71" s="2"/>
      <c r="E71" s="2"/>
      <c r="G71" s="2"/>
      <c r="I71" s="2"/>
      <c r="J71" s="2"/>
    </row>
    <row r="72" spans="3:10" ht="15.75" customHeight="1">
      <c r="C72" s="2"/>
      <c r="E72" s="2"/>
      <c r="G72" s="2"/>
      <c r="I72" s="2"/>
      <c r="J72" s="2"/>
    </row>
    <row r="73" spans="3:10" ht="15.75" customHeight="1">
      <c r="C73" s="2"/>
      <c r="E73" s="2"/>
      <c r="G73" s="2"/>
      <c r="I73" s="2"/>
      <c r="J73" s="2"/>
    </row>
    <row r="74" spans="3:10" ht="15.75" customHeight="1">
      <c r="C74" s="2"/>
      <c r="E74" s="2"/>
      <c r="G74" s="2"/>
      <c r="I74" s="2"/>
      <c r="J74" s="2"/>
    </row>
    <row r="75" spans="3:10" ht="15.75" customHeight="1">
      <c r="C75" s="2"/>
      <c r="E75" s="2"/>
      <c r="G75" s="2"/>
      <c r="I75" s="2"/>
      <c r="J75" s="2"/>
    </row>
    <row r="76" spans="3:10" ht="15.75" customHeight="1">
      <c r="C76" s="2"/>
      <c r="E76" s="2"/>
      <c r="G76" s="2"/>
      <c r="I76" s="2"/>
      <c r="J76" s="2"/>
    </row>
    <row r="77" spans="3:10" ht="15.75" customHeight="1">
      <c r="C77" s="2"/>
      <c r="E77" s="2"/>
      <c r="G77" s="2"/>
      <c r="I77" s="2"/>
      <c r="J77" s="2"/>
    </row>
    <row r="78" spans="3:10" ht="15.75" customHeight="1">
      <c r="C78" s="2"/>
      <c r="E78" s="2"/>
      <c r="G78" s="2"/>
      <c r="I78" s="2"/>
      <c r="J78" s="2"/>
    </row>
    <row r="79" spans="3:10" ht="15.75" customHeight="1">
      <c r="C79" s="2"/>
      <c r="E79" s="2"/>
      <c r="G79" s="2"/>
      <c r="I79" s="2"/>
      <c r="J79" s="2"/>
    </row>
    <row r="80" spans="3:10" ht="15.75" customHeight="1">
      <c r="C80" s="2"/>
      <c r="E80" s="2"/>
      <c r="G80" s="2"/>
      <c r="I80" s="2"/>
      <c r="J80" s="2"/>
    </row>
    <row r="81" spans="3:10" ht="15.75" customHeight="1">
      <c r="C81" s="2"/>
      <c r="E81" s="2"/>
      <c r="G81" s="2"/>
      <c r="I81" s="2"/>
      <c r="J81" s="2"/>
    </row>
    <row r="82" spans="3:10" ht="15.75" customHeight="1">
      <c r="C82" s="2"/>
      <c r="E82" s="2"/>
      <c r="G82" s="2"/>
      <c r="I82" s="2"/>
      <c r="J82" s="2"/>
    </row>
    <row r="83" spans="3:10" ht="15.75" customHeight="1">
      <c r="C83" s="2"/>
      <c r="E83" s="2"/>
      <c r="G83" s="2"/>
      <c r="I83" s="2"/>
      <c r="J83" s="2"/>
    </row>
    <row r="84" spans="3:10" ht="15.75" customHeight="1">
      <c r="C84" s="2"/>
      <c r="E84" s="2"/>
      <c r="G84" s="2"/>
      <c r="I84" s="2"/>
      <c r="J84" s="2"/>
    </row>
    <row r="85" spans="3:10" ht="15.75" customHeight="1">
      <c r="C85" s="2"/>
      <c r="E85" s="2"/>
      <c r="G85" s="2"/>
      <c r="I85" s="2"/>
      <c r="J85" s="2"/>
    </row>
    <row r="86" spans="3:10" ht="15.75" customHeight="1">
      <c r="C86" s="2"/>
      <c r="E86" s="2"/>
      <c r="G86" s="2"/>
      <c r="I86" s="2"/>
      <c r="J86" s="2"/>
    </row>
    <row r="87" spans="3:10" ht="15.75" customHeight="1">
      <c r="C87" s="2"/>
      <c r="E87" s="2"/>
      <c r="G87" s="2"/>
      <c r="I87" s="2"/>
      <c r="J87" s="2"/>
    </row>
    <row r="88" spans="3:10" ht="15.75" customHeight="1">
      <c r="C88" s="2"/>
      <c r="E88" s="2"/>
      <c r="G88" s="2"/>
      <c r="I88" s="2"/>
      <c r="J88" s="2"/>
    </row>
    <row r="89" spans="3:10" ht="15.75" customHeight="1">
      <c r="C89" s="2"/>
      <c r="E89" s="2"/>
      <c r="G89" s="2"/>
      <c r="I89" s="2"/>
      <c r="J89" s="2"/>
    </row>
    <row r="90" spans="3:10" ht="15.75" customHeight="1">
      <c r="C90" s="2"/>
      <c r="E90" s="2"/>
      <c r="G90" s="2"/>
      <c r="I90" s="2"/>
      <c r="J90" s="2"/>
    </row>
    <row r="91" spans="3:10" ht="15.75" customHeight="1">
      <c r="C91" s="2"/>
      <c r="E91" s="2"/>
      <c r="G91" s="2"/>
      <c r="I91" s="2"/>
      <c r="J91" s="2"/>
    </row>
    <row r="92" spans="3:10" ht="15.75" customHeight="1">
      <c r="C92" s="2"/>
      <c r="E92" s="2"/>
      <c r="G92" s="2"/>
      <c r="I92" s="2"/>
      <c r="J92" s="2"/>
    </row>
    <row r="93" spans="3:10" ht="15.75" customHeight="1">
      <c r="C93" s="2"/>
      <c r="E93" s="2"/>
      <c r="G93" s="2"/>
      <c r="I93" s="2"/>
      <c r="J93" s="2"/>
    </row>
    <row r="94" spans="3:10" ht="15.75" customHeight="1">
      <c r="C94" s="2"/>
      <c r="E94" s="2"/>
      <c r="G94" s="2"/>
      <c r="I94" s="2"/>
      <c r="J94" s="2"/>
    </row>
    <row r="95" spans="3:10" ht="15.75" customHeight="1">
      <c r="C95" s="2"/>
      <c r="E95" s="2"/>
      <c r="G95" s="2"/>
      <c r="I95" s="2"/>
      <c r="J95" s="2"/>
    </row>
    <row r="96" spans="3:10" ht="15.75" customHeight="1">
      <c r="C96" s="2"/>
      <c r="E96" s="2"/>
      <c r="G96" s="2"/>
      <c r="I96" s="2"/>
      <c r="J96" s="2"/>
    </row>
    <row r="97" spans="3:10" ht="15.75" customHeight="1">
      <c r="C97" s="2"/>
      <c r="E97" s="2"/>
      <c r="G97" s="2"/>
      <c r="I97" s="2"/>
      <c r="J97" s="2"/>
    </row>
    <row r="98" spans="3:10" ht="15.75" customHeight="1">
      <c r="C98" s="2"/>
      <c r="E98" s="2"/>
      <c r="G98" s="2"/>
      <c r="I98" s="2"/>
      <c r="J98" s="2"/>
    </row>
    <row r="99" spans="3:10" ht="15.75" customHeight="1">
      <c r="C99" s="2"/>
      <c r="E99" s="2"/>
      <c r="G99" s="2"/>
      <c r="I99" s="2"/>
      <c r="J99" s="2"/>
    </row>
    <row r="100" spans="3:10" ht="15.75" customHeight="1">
      <c r="C100" s="2"/>
      <c r="E100" s="2"/>
      <c r="G100" s="2"/>
      <c r="I100" s="2"/>
      <c r="J100" s="2"/>
    </row>
    <row r="101" spans="3:10" ht="15.75" customHeight="1">
      <c r="C101" s="2"/>
      <c r="E101" s="2"/>
      <c r="G101" s="2"/>
      <c r="I101" s="2"/>
      <c r="J101" s="2"/>
    </row>
    <row r="102" spans="3:10" ht="15.75" customHeight="1">
      <c r="C102" s="2"/>
      <c r="E102" s="2"/>
      <c r="G102" s="2"/>
      <c r="I102" s="2"/>
      <c r="J102" s="2"/>
    </row>
    <row r="103" spans="3:10" ht="15.75" customHeight="1">
      <c r="C103" s="2"/>
      <c r="E103" s="2"/>
      <c r="G103" s="2"/>
      <c r="I103" s="2"/>
      <c r="J103" s="2"/>
    </row>
    <row r="104" spans="3:10" ht="15.75" customHeight="1">
      <c r="C104" s="2"/>
      <c r="E104" s="2"/>
      <c r="G104" s="2"/>
      <c r="I104" s="2"/>
      <c r="J104" s="2"/>
    </row>
    <row r="105" spans="3:10" ht="15.75" customHeight="1">
      <c r="C105" s="2"/>
      <c r="E105" s="2"/>
      <c r="G105" s="2"/>
      <c r="I105" s="2"/>
      <c r="J105" s="2"/>
    </row>
    <row r="106" spans="3:10" ht="15.75" customHeight="1">
      <c r="C106" s="2"/>
      <c r="E106" s="2"/>
      <c r="G106" s="2"/>
      <c r="I106" s="2"/>
      <c r="J106" s="2"/>
    </row>
    <row r="107" spans="3:10" ht="15.75" customHeight="1">
      <c r="C107" s="2"/>
      <c r="E107" s="2"/>
      <c r="G107" s="2"/>
      <c r="I107" s="2"/>
      <c r="J107" s="2"/>
    </row>
    <row r="108" spans="3:10" ht="15.75" customHeight="1">
      <c r="C108" s="2"/>
      <c r="E108" s="2"/>
      <c r="G108" s="2"/>
      <c r="I108" s="2"/>
      <c r="J108" s="2"/>
    </row>
    <row r="109" spans="3:10" ht="15.75" customHeight="1">
      <c r="C109" s="2"/>
      <c r="E109" s="2"/>
      <c r="G109" s="2"/>
      <c r="I109" s="2"/>
      <c r="J109" s="2"/>
    </row>
    <row r="110" spans="3:10" ht="15.75" customHeight="1">
      <c r="C110" s="2"/>
      <c r="E110" s="2"/>
      <c r="G110" s="2"/>
      <c r="I110" s="2"/>
      <c r="J110" s="2"/>
    </row>
    <row r="111" spans="3:10" ht="15.75" customHeight="1">
      <c r="C111" s="2"/>
      <c r="E111" s="2"/>
      <c r="G111" s="2"/>
      <c r="I111" s="2"/>
      <c r="J111" s="2"/>
    </row>
    <row r="112" spans="3:10" ht="15.75" customHeight="1">
      <c r="C112" s="2"/>
      <c r="E112" s="2"/>
      <c r="G112" s="2"/>
      <c r="I112" s="2"/>
      <c r="J112" s="2"/>
    </row>
    <row r="113" spans="3:10" ht="15.75" customHeight="1">
      <c r="C113" s="2"/>
      <c r="E113" s="2"/>
      <c r="G113" s="2"/>
      <c r="I113" s="2"/>
      <c r="J113" s="2"/>
    </row>
    <row r="114" spans="3:10" ht="15.75" customHeight="1">
      <c r="C114" s="2"/>
      <c r="E114" s="2"/>
      <c r="G114" s="2"/>
      <c r="I114" s="2"/>
      <c r="J114" s="2"/>
    </row>
    <row r="115" spans="3:10" ht="15.75" customHeight="1">
      <c r="C115" s="2"/>
      <c r="E115" s="2"/>
      <c r="G115" s="2"/>
      <c r="I115" s="2"/>
      <c r="J115" s="2"/>
    </row>
    <row r="116" spans="3:10" ht="15.75" customHeight="1">
      <c r="C116" s="2"/>
      <c r="E116" s="2"/>
      <c r="G116" s="2"/>
      <c r="I116" s="2"/>
      <c r="J116" s="2"/>
    </row>
    <row r="117" spans="3:10" ht="15.75" customHeight="1">
      <c r="C117" s="2"/>
      <c r="E117" s="2"/>
      <c r="G117" s="2"/>
      <c r="I117" s="2"/>
      <c r="J117" s="2"/>
    </row>
    <row r="118" spans="3:10" ht="15.75" customHeight="1">
      <c r="C118" s="2"/>
      <c r="E118" s="2"/>
      <c r="G118" s="2"/>
      <c r="I118" s="2"/>
      <c r="J118" s="2"/>
    </row>
    <row r="119" spans="3:10" ht="15.75" customHeight="1">
      <c r="C119" s="2"/>
      <c r="E119" s="2"/>
      <c r="G119" s="2"/>
      <c r="I119" s="2"/>
      <c r="J119" s="2"/>
    </row>
    <row r="120" spans="3:10" ht="15.75" customHeight="1">
      <c r="C120" s="2"/>
      <c r="E120" s="2"/>
      <c r="G120" s="2"/>
      <c r="I120" s="2"/>
      <c r="J120" s="2"/>
    </row>
    <row r="121" spans="3:10" ht="15.75" customHeight="1">
      <c r="C121" s="2"/>
      <c r="E121" s="2"/>
      <c r="G121" s="2"/>
      <c r="I121" s="2"/>
      <c r="J121" s="2"/>
    </row>
    <row r="122" spans="3:10" ht="15.75" customHeight="1">
      <c r="C122" s="2"/>
      <c r="E122" s="2"/>
      <c r="G122" s="2"/>
      <c r="I122" s="2"/>
      <c r="J122" s="2"/>
    </row>
    <row r="123" spans="3:10" ht="15.75" customHeight="1">
      <c r="C123" s="2"/>
      <c r="E123" s="2"/>
      <c r="G123" s="2"/>
      <c r="I123" s="2"/>
      <c r="J123" s="2"/>
    </row>
    <row r="124" spans="3:10" ht="15.75" customHeight="1">
      <c r="C124" s="2"/>
      <c r="E124" s="2"/>
      <c r="G124" s="2"/>
      <c r="I124" s="2"/>
      <c r="J124" s="2"/>
    </row>
    <row r="125" spans="3:10" ht="15.75" customHeight="1">
      <c r="C125" s="2"/>
      <c r="E125" s="2"/>
      <c r="G125" s="2"/>
      <c r="I125" s="2"/>
      <c r="J125" s="2"/>
    </row>
    <row r="126" spans="3:10" ht="15.75" customHeight="1">
      <c r="C126" s="2"/>
      <c r="E126" s="2"/>
      <c r="G126" s="2"/>
      <c r="I126" s="2"/>
      <c r="J126" s="2"/>
    </row>
    <row r="127" spans="3:10" ht="15.75" customHeight="1">
      <c r="C127" s="2"/>
      <c r="E127" s="2"/>
      <c r="G127" s="2"/>
      <c r="I127" s="2"/>
      <c r="J127" s="2"/>
    </row>
    <row r="128" spans="3:10" ht="15.75" customHeight="1">
      <c r="C128" s="2"/>
      <c r="E128" s="2"/>
      <c r="G128" s="2"/>
      <c r="I128" s="2"/>
      <c r="J128" s="2"/>
    </row>
    <row r="129" spans="3:10" ht="15.75" customHeight="1">
      <c r="C129" s="2"/>
      <c r="E129" s="2"/>
      <c r="G129" s="2"/>
      <c r="I129" s="2"/>
      <c r="J129" s="2"/>
    </row>
    <row r="130" spans="3:10" ht="15.75" customHeight="1">
      <c r="C130" s="2"/>
      <c r="E130" s="2"/>
      <c r="G130" s="2"/>
      <c r="I130" s="2"/>
      <c r="J130" s="2"/>
    </row>
    <row r="131" spans="3:10" ht="15.75" customHeight="1">
      <c r="C131" s="2"/>
      <c r="E131" s="2"/>
      <c r="G131" s="2"/>
      <c r="I131" s="2"/>
      <c r="J131" s="2"/>
    </row>
    <row r="132" spans="3:10" ht="15.75" customHeight="1">
      <c r="C132" s="2"/>
      <c r="E132" s="2"/>
      <c r="G132" s="2"/>
      <c r="I132" s="2"/>
      <c r="J132" s="2"/>
    </row>
    <row r="133" spans="3:10" ht="15.75" customHeight="1">
      <c r="C133" s="2"/>
      <c r="E133" s="2"/>
      <c r="G133" s="2"/>
      <c r="I133" s="2"/>
      <c r="J133" s="2"/>
    </row>
    <row r="134" spans="3:10" ht="15.75" customHeight="1">
      <c r="C134" s="2"/>
      <c r="E134" s="2"/>
      <c r="G134" s="2"/>
      <c r="I134" s="2"/>
      <c r="J134" s="2"/>
    </row>
    <row r="135" spans="3:10" ht="15.75" customHeight="1">
      <c r="C135" s="2"/>
      <c r="E135" s="2"/>
      <c r="G135" s="2"/>
      <c r="I135" s="2"/>
      <c r="J135" s="2"/>
    </row>
    <row r="136" spans="3:10" ht="15.75" customHeight="1">
      <c r="C136" s="2"/>
      <c r="E136" s="2"/>
      <c r="G136" s="2"/>
      <c r="I136" s="2"/>
      <c r="J136" s="2"/>
    </row>
    <row r="137" spans="3:10" ht="15.75" customHeight="1">
      <c r="C137" s="2"/>
      <c r="E137" s="2"/>
      <c r="G137" s="2"/>
      <c r="I137" s="2"/>
      <c r="J137" s="2"/>
    </row>
    <row r="138" spans="3:10" ht="15.75" customHeight="1">
      <c r="C138" s="2"/>
      <c r="E138" s="2"/>
      <c r="G138" s="2"/>
      <c r="I138" s="2"/>
      <c r="J138" s="2"/>
    </row>
    <row r="139" spans="3:10" ht="15.75" customHeight="1">
      <c r="C139" s="2"/>
      <c r="E139" s="2"/>
      <c r="G139" s="2"/>
      <c r="I139" s="2"/>
      <c r="J139" s="2"/>
    </row>
    <row r="140" spans="3:10" ht="15.75" customHeight="1">
      <c r="C140" s="2"/>
      <c r="E140" s="2"/>
      <c r="G140" s="2"/>
      <c r="I140" s="2"/>
      <c r="J140" s="2"/>
    </row>
    <row r="141" spans="3:10" ht="15.75" customHeight="1">
      <c r="C141" s="2"/>
      <c r="E141" s="2"/>
      <c r="G141" s="2"/>
      <c r="I141" s="2"/>
      <c r="J141" s="2"/>
    </row>
    <row r="142" spans="3:10" ht="15.75" customHeight="1">
      <c r="C142" s="2"/>
      <c r="E142" s="2"/>
      <c r="G142" s="2"/>
      <c r="I142" s="2"/>
      <c r="J142" s="2"/>
    </row>
    <row r="143" spans="3:10" ht="15.75" customHeight="1">
      <c r="C143" s="2"/>
      <c r="E143" s="2"/>
      <c r="G143" s="2"/>
      <c r="I143" s="2"/>
      <c r="J143" s="2"/>
    </row>
    <row r="144" spans="3:10" ht="15.75" customHeight="1">
      <c r="C144" s="2"/>
      <c r="E144" s="2"/>
      <c r="G144" s="2"/>
      <c r="I144" s="2"/>
      <c r="J144" s="2"/>
    </row>
    <row r="145" spans="3:10" ht="15.75" customHeight="1">
      <c r="C145" s="2"/>
      <c r="E145" s="2"/>
      <c r="G145" s="2"/>
      <c r="I145" s="2"/>
      <c r="J145" s="2"/>
    </row>
    <row r="146" spans="3:10" ht="15.75" customHeight="1">
      <c r="C146" s="2"/>
      <c r="E146" s="2"/>
      <c r="G146" s="2"/>
      <c r="I146" s="2"/>
      <c r="J146" s="2"/>
    </row>
    <row r="147" spans="3:10" ht="15.75" customHeight="1">
      <c r="C147" s="2"/>
      <c r="E147" s="2"/>
      <c r="G147" s="2"/>
      <c r="I147" s="2"/>
      <c r="J147" s="2"/>
    </row>
    <row r="148" spans="3:10" ht="15.75" customHeight="1">
      <c r="C148" s="2"/>
      <c r="E148" s="2"/>
      <c r="G148" s="2"/>
      <c r="I148" s="2"/>
      <c r="J148" s="2"/>
    </row>
    <row r="149" spans="3:10" ht="15.75" customHeight="1">
      <c r="C149" s="2"/>
      <c r="E149" s="2"/>
      <c r="G149" s="2"/>
      <c r="I149" s="2"/>
      <c r="J149" s="2"/>
    </row>
    <row r="150" spans="3:10" ht="15.75" customHeight="1">
      <c r="C150" s="2"/>
      <c r="E150" s="2"/>
      <c r="G150" s="2"/>
      <c r="I150" s="2"/>
      <c r="J150" s="2"/>
    </row>
    <row r="151" spans="3:10" ht="15.75" customHeight="1">
      <c r="C151" s="2"/>
      <c r="E151" s="2"/>
      <c r="G151" s="2"/>
      <c r="I151" s="2"/>
      <c r="J151" s="2"/>
    </row>
    <row r="152" spans="3:10" ht="15.75" customHeight="1">
      <c r="C152" s="2"/>
      <c r="E152" s="2"/>
      <c r="G152" s="2"/>
      <c r="I152" s="2"/>
      <c r="J152" s="2"/>
    </row>
    <row r="153" spans="3:10" ht="15.75" customHeight="1">
      <c r="C153" s="2"/>
      <c r="E153" s="2"/>
      <c r="G153" s="2"/>
      <c r="I153" s="2"/>
      <c r="J153" s="2"/>
    </row>
    <row r="154" spans="3:10" ht="15.75" customHeight="1">
      <c r="C154" s="2"/>
      <c r="E154" s="2"/>
      <c r="G154" s="2"/>
      <c r="I154" s="2"/>
      <c r="J154" s="2"/>
    </row>
    <row r="155" spans="3:10" ht="15.75" customHeight="1">
      <c r="C155" s="2"/>
      <c r="E155" s="2"/>
      <c r="G155" s="2"/>
      <c r="I155" s="2"/>
      <c r="J155" s="2"/>
    </row>
    <row r="156" spans="3:10" ht="15.75" customHeight="1">
      <c r="C156" s="2"/>
      <c r="E156" s="2"/>
      <c r="G156" s="2"/>
      <c r="I156" s="2"/>
      <c r="J156" s="2"/>
    </row>
    <row r="157" spans="3:10" ht="15.75" customHeight="1">
      <c r="C157" s="2"/>
      <c r="E157" s="2"/>
      <c r="G157" s="2"/>
      <c r="I157" s="2"/>
      <c r="J157" s="2"/>
    </row>
    <row r="158" spans="3:10" ht="15.75" customHeight="1">
      <c r="C158" s="2"/>
      <c r="E158" s="2"/>
      <c r="G158" s="2"/>
      <c r="I158" s="2"/>
      <c r="J158" s="2"/>
    </row>
    <row r="159" spans="3:10" ht="15.75" customHeight="1">
      <c r="C159" s="2"/>
      <c r="E159" s="2"/>
      <c r="G159" s="2"/>
      <c r="I159" s="2"/>
      <c r="J159" s="2"/>
    </row>
    <row r="160" spans="3:10" ht="15.75" customHeight="1">
      <c r="C160" s="2"/>
      <c r="E160" s="2"/>
      <c r="G160" s="2"/>
      <c r="I160" s="2"/>
      <c r="J160" s="2"/>
    </row>
    <row r="161" spans="3:10" ht="15.75" customHeight="1">
      <c r="C161" s="2"/>
      <c r="E161" s="2"/>
      <c r="G161" s="2"/>
      <c r="I161" s="2"/>
      <c r="J161" s="2"/>
    </row>
    <row r="162" spans="3:10" ht="15.75" customHeight="1">
      <c r="C162" s="2"/>
      <c r="E162" s="2"/>
      <c r="G162" s="2"/>
      <c r="I162" s="2"/>
      <c r="J162" s="2"/>
    </row>
    <row r="163" spans="3:10" ht="15.75" customHeight="1">
      <c r="C163" s="2"/>
      <c r="E163" s="2"/>
      <c r="G163" s="2"/>
      <c r="I163" s="2"/>
      <c r="J163" s="2"/>
    </row>
    <row r="164" spans="3:10" ht="15.75" customHeight="1">
      <c r="C164" s="2"/>
      <c r="E164" s="2"/>
      <c r="G164" s="2"/>
      <c r="I164" s="2"/>
      <c r="J164" s="2"/>
    </row>
    <row r="165" spans="3:10" ht="15.75" customHeight="1">
      <c r="C165" s="2"/>
      <c r="E165" s="2"/>
      <c r="G165" s="2"/>
      <c r="I165" s="2"/>
      <c r="J165" s="2"/>
    </row>
    <row r="166" spans="3:10" ht="15.75" customHeight="1">
      <c r="C166" s="2"/>
      <c r="E166" s="2"/>
      <c r="G166" s="2"/>
      <c r="I166" s="2"/>
      <c r="J166" s="2"/>
    </row>
    <row r="167" spans="3:10" ht="15.75" customHeight="1">
      <c r="C167" s="2"/>
      <c r="E167" s="2"/>
      <c r="G167" s="2"/>
      <c r="I167" s="2"/>
      <c r="J167" s="2"/>
    </row>
    <row r="168" spans="3:10" ht="15.75" customHeight="1">
      <c r="C168" s="2"/>
      <c r="E168" s="2"/>
      <c r="G168" s="2"/>
      <c r="I168" s="2"/>
      <c r="J168" s="2"/>
    </row>
    <row r="169" spans="3:10" ht="15.75" customHeight="1">
      <c r="C169" s="2"/>
      <c r="E169" s="2"/>
      <c r="G169" s="2"/>
      <c r="I169" s="2"/>
      <c r="J169" s="2"/>
    </row>
    <row r="170" spans="3:10" ht="15.75" customHeight="1">
      <c r="C170" s="2"/>
      <c r="E170" s="2"/>
      <c r="G170" s="2"/>
      <c r="I170" s="2"/>
      <c r="J170" s="2"/>
    </row>
    <row r="171" spans="3:10" ht="15.75" customHeight="1">
      <c r="C171" s="2"/>
      <c r="E171" s="2"/>
      <c r="G171" s="2"/>
      <c r="I171" s="2"/>
      <c r="J171" s="2"/>
    </row>
    <row r="172" spans="3:10" ht="15.75" customHeight="1">
      <c r="C172" s="2"/>
      <c r="E172" s="2"/>
      <c r="G172" s="2"/>
      <c r="I172" s="2"/>
      <c r="J172" s="2"/>
    </row>
    <row r="173" spans="3:10" ht="15.75" customHeight="1">
      <c r="C173" s="2"/>
      <c r="E173" s="2"/>
      <c r="G173" s="2"/>
      <c r="I173" s="2"/>
      <c r="J173" s="2"/>
    </row>
    <row r="174" spans="3:10" ht="15.75" customHeight="1">
      <c r="C174" s="2"/>
      <c r="E174" s="2"/>
      <c r="G174" s="2"/>
      <c r="I174" s="2"/>
      <c r="J174" s="2"/>
    </row>
    <row r="175" spans="3:10" ht="15.75" customHeight="1">
      <c r="C175" s="2"/>
      <c r="E175" s="2"/>
      <c r="G175" s="2"/>
      <c r="I175" s="2"/>
      <c r="J175" s="2"/>
    </row>
    <row r="176" spans="3:10" ht="15.75" customHeight="1">
      <c r="C176" s="2"/>
      <c r="E176" s="2"/>
      <c r="G176" s="2"/>
      <c r="I176" s="2"/>
      <c r="J176" s="2"/>
    </row>
    <row r="177" spans="3:10" ht="15.75" customHeight="1">
      <c r="C177" s="2"/>
      <c r="E177" s="2"/>
      <c r="G177" s="2"/>
      <c r="I177" s="2"/>
      <c r="J177" s="2"/>
    </row>
    <row r="178" spans="3:10" ht="15.75" customHeight="1">
      <c r="C178" s="2"/>
      <c r="E178" s="2"/>
      <c r="G178" s="2"/>
      <c r="I178" s="2"/>
      <c r="J178" s="2"/>
    </row>
    <row r="179" spans="3:10" ht="15.75" customHeight="1">
      <c r="C179" s="2"/>
      <c r="E179" s="2"/>
      <c r="G179" s="2"/>
      <c r="I179" s="2"/>
      <c r="J179" s="2"/>
    </row>
    <row r="180" spans="3:10" ht="15.75" customHeight="1">
      <c r="C180" s="2"/>
      <c r="E180" s="2"/>
      <c r="G180" s="2"/>
      <c r="I180" s="2"/>
      <c r="J180" s="2"/>
    </row>
    <row r="181" spans="3:10" ht="15.75" customHeight="1">
      <c r="C181" s="2"/>
      <c r="E181" s="2"/>
      <c r="G181" s="2"/>
      <c r="I181" s="2"/>
      <c r="J181" s="2"/>
    </row>
    <row r="182" spans="3:10" ht="15.75" customHeight="1">
      <c r="C182" s="2"/>
      <c r="E182" s="2"/>
      <c r="G182" s="2"/>
      <c r="I182" s="2"/>
      <c r="J182" s="2"/>
    </row>
    <row r="183" spans="3:10" ht="15.75" customHeight="1">
      <c r="C183" s="2"/>
      <c r="E183" s="2"/>
      <c r="G183" s="2"/>
      <c r="I183" s="2"/>
      <c r="J183" s="2"/>
    </row>
    <row r="184" spans="3:10" ht="15.75" customHeight="1">
      <c r="C184" s="2"/>
      <c r="E184" s="2"/>
      <c r="G184" s="2"/>
      <c r="I184" s="2"/>
      <c r="J184" s="2"/>
    </row>
    <row r="185" spans="3:10" ht="15.75" customHeight="1">
      <c r="C185" s="2"/>
      <c r="E185" s="2"/>
      <c r="G185" s="2"/>
      <c r="I185" s="2"/>
      <c r="J185" s="2"/>
    </row>
    <row r="186" spans="3:10" ht="15.75" customHeight="1">
      <c r="C186" s="2"/>
      <c r="E186" s="2"/>
      <c r="G186" s="2"/>
      <c r="I186" s="2"/>
      <c r="J186" s="2"/>
    </row>
    <row r="187" spans="3:10" ht="15.75" customHeight="1">
      <c r="C187" s="2"/>
      <c r="E187" s="2"/>
      <c r="G187" s="2"/>
      <c r="I187" s="2"/>
      <c r="J187" s="2"/>
    </row>
    <row r="188" spans="3:10" ht="15.75" customHeight="1">
      <c r="C188" s="2"/>
      <c r="E188" s="2"/>
      <c r="G188" s="2"/>
      <c r="I188" s="2"/>
      <c r="J188" s="2"/>
    </row>
    <row r="189" spans="3:10" ht="15.75" customHeight="1">
      <c r="C189" s="2"/>
      <c r="E189" s="2"/>
      <c r="G189" s="2"/>
      <c r="I189" s="2"/>
      <c r="J189" s="2"/>
    </row>
    <row r="190" spans="3:10" ht="15.75" customHeight="1">
      <c r="C190" s="2"/>
      <c r="E190" s="2"/>
      <c r="G190" s="2"/>
      <c r="I190" s="2"/>
      <c r="J190" s="2"/>
    </row>
    <row r="191" spans="3:10" ht="15.75" customHeight="1">
      <c r="C191" s="2"/>
      <c r="E191" s="2"/>
      <c r="G191" s="2"/>
      <c r="I191" s="2"/>
      <c r="J191" s="2"/>
    </row>
    <row r="192" spans="3:10" ht="15.75" customHeight="1">
      <c r="C192" s="2"/>
      <c r="E192" s="2"/>
      <c r="G192" s="2"/>
      <c r="I192" s="2"/>
      <c r="J192" s="2"/>
    </row>
    <row r="193" spans="3:10" ht="15.75" customHeight="1">
      <c r="C193" s="2"/>
      <c r="E193" s="2"/>
      <c r="G193" s="2"/>
      <c r="I193" s="2"/>
      <c r="J193" s="2"/>
    </row>
    <row r="194" spans="3:10" ht="15.75" customHeight="1">
      <c r="C194" s="2"/>
      <c r="E194" s="2"/>
      <c r="G194" s="2"/>
      <c r="I194" s="2"/>
      <c r="J194" s="2"/>
    </row>
    <row r="195" spans="3:10" ht="15.75" customHeight="1">
      <c r="C195" s="2"/>
      <c r="E195" s="2"/>
      <c r="G195" s="2"/>
      <c r="I195" s="2"/>
      <c r="J195" s="2"/>
    </row>
    <row r="196" spans="3:10" ht="15.75" customHeight="1">
      <c r="C196" s="2"/>
      <c r="E196" s="2"/>
      <c r="G196" s="2"/>
      <c r="I196" s="2"/>
      <c r="J196" s="2"/>
    </row>
    <row r="197" spans="3:10" ht="15.75" customHeight="1">
      <c r="C197" s="2"/>
      <c r="E197" s="2"/>
      <c r="G197" s="2"/>
      <c r="I197" s="2"/>
      <c r="J197" s="2"/>
    </row>
    <row r="198" spans="3:10" ht="15.75" customHeight="1">
      <c r="C198" s="2"/>
      <c r="E198" s="2"/>
      <c r="G198" s="2"/>
      <c r="I198" s="2"/>
      <c r="J198" s="2"/>
    </row>
    <row r="199" spans="3:10" ht="15.75" customHeight="1">
      <c r="C199" s="2"/>
      <c r="E199" s="2"/>
      <c r="G199" s="2"/>
      <c r="I199" s="2"/>
      <c r="J199" s="2"/>
    </row>
    <row r="200" spans="3:10" ht="15.75" customHeight="1">
      <c r="C200" s="2"/>
      <c r="E200" s="2"/>
      <c r="G200" s="2"/>
      <c r="I200" s="2"/>
      <c r="J200" s="2"/>
    </row>
    <row r="201" spans="3:10" ht="15.75" customHeight="1">
      <c r="C201" s="2"/>
      <c r="E201" s="2"/>
      <c r="G201" s="2"/>
      <c r="I201" s="2"/>
      <c r="J201" s="2"/>
    </row>
    <row r="202" spans="3:10" ht="15.75" customHeight="1">
      <c r="C202" s="2"/>
      <c r="E202" s="2"/>
      <c r="G202" s="2"/>
      <c r="I202" s="2"/>
      <c r="J202" s="2"/>
    </row>
    <row r="203" spans="3:10" ht="15.75" customHeight="1">
      <c r="C203" s="2"/>
      <c r="E203" s="2"/>
      <c r="G203" s="2"/>
      <c r="I203" s="2"/>
      <c r="J203" s="2"/>
    </row>
    <row r="204" spans="3:10" ht="15.75" customHeight="1">
      <c r="C204" s="2"/>
      <c r="E204" s="2"/>
      <c r="G204" s="2"/>
      <c r="I204" s="2"/>
      <c r="J204" s="2"/>
    </row>
    <row r="205" spans="3:10" ht="15.75" customHeight="1">
      <c r="C205" s="2"/>
      <c r="E205" s="2"/>
      <c r="G205" s="2"/>
      <c r="I205" s="2"/>
      <c r="J205" s="2"/>
    </row>
    <row r="206" spans="3:10" ht="15.75" customHeight="1">
      <c r="C206" s="2"/>
      <c r="E206" s="2"/>
      <c r="G206" s="2"/>
      <c r="I206" s="2"/>
      <c r="J206" s="2"/>
    </row>
    <row r="207" spans="3:10" ht="15.75" customHeight="1">
      <c r="C207" s="2"/>
      <c r="E207" s="2"/>
      <c r="G207" s="2"/>
      <c r="I207" s="2"/>
      <c r="J207" s="2"/>
    </row>
    <row r="208" spans="3:10" ht="15.75" customHeight="1">
      <c r="C208" s="2"/>
      <c r="E208" s="2"/>
      <c r="G208" s="2"/>
      <c r="I208" s="2"/>
      <c r="J208" s="2"/>
    </row>
    <row r="209" spans="3:10" ht="15.75" customHeight="1">
      <c r="C209" s="2"/>
      <c r="E209" s="2"/>
      <c r="G209" s="2"/>
      <c r="I209" s="2"/>
      <c r="J209" s="2"/>
    </row>
    <row r="210" spans="3:10" ht="15.75" customHeight="1">
      <c r="C210" s="2"/>
      <c r="E210" s="2"/>
      <c r="G210" s="2"/>
      <c r="I210" s="2"/>
      <c r="J210" s="2"/>
    </row>
    <row r="211" spans="3:10" ht="15.75" customHeight="1">
      <c r="C211" s="2"/>
      <c r="E211" s="2"/>
      <c r="G211" s="2"/>
      <c r="I211" s="2"/>
      <c r="J211" s="2"/>
    </row>
    <row r="212" spans="3:10" ht="15.75" customHeight="1">
      <c r="C212" s="2"/>
      <c r="E212" s="2"/>
      <c r="G212" s="2"/>
      <c r="I212" s="2"/>
      <c r="J212" s="2"/>
    </row>
    <row r="213" spans="3:10" ht="15.75" customHeight="1">
      <c r="C213" s="2"/>
      <c r="E213" s="2"/>
      <c r="G213" s="2"/>
      <c r="I213" s="2"/>
      <c r="J213" s="2"/>
    </row>
    <row r="214" spans="3:10" ht="15.75" customHeight="1">
      <c r="C214" s="2"/>
      <c r="E214" s="2"/>
      <c r="G214" s="2"/>
      <c r="I214" s="2"/>
      <c r="J214" s="2"/>
    </row>
    <row r="215" spans="3:10" ht="15.75" customHeight="1">
      <c r="C215" s="2"/>
      <c r="E215" s="2"/>
      <c r="G215" s="2"/>
      <c r="I215" s="2"/>
      <c r="J215" s="2"/>
    </row>
    <row r="216" spans="3:10" ht="15.75" customHeight="1">
      <c r="C216" s="2"/>
      <c r="E216" s="2"/>
      <c r="G216" s="2"/>
      <c r="I216" s="2"/>
      <c r="J216" s="2"/>
    </row>
    <row r="217" spans="3:10" ht="15.75" customHeight="1">
      <c r="C217" s="2"/>
      <c r="E217" s="2"/>
      <c r="G217" s="2"/>
      <c r="I217" s="2"/>
      <c r="J217" s="2"/>
    </row>
    <row r="218" spans="3:10" ht="15.75" customHeight="1">
      <c r="C218" s="2"/>
      <c r="E218" s="2"/>
      <c r="G218" s="2"/>
      <c r="I218" s="2"/>
      <c r="J218" s="2"/>
    </row>
    <row r="219" spans="3:10" ht="15.75" customHeight="1">
      <c r="C219" s="2"/>
      <c r="E219" s="2"/>
      <c r="G219" s="2"/>
      <c r="I219" s="2"/>
      <c r="J219" s="2"/>
    </row>
    <row r="220" spans="3:10" ht="15.75" customHeight="1">
      <c r="C220" s="2"/>
      <c r="E220" s="2"/>
      <c r="G220" s="2"/>
      <c r="I220" s="2"/>
      <c r="J220" s="2"/>
    </row>
    <row r="221" spans="3:10" ht="15.75" customHeight="1">
      <c r="C221" s="2"/>
      <c r="E221" s="2"/>
      <c r="G221" s="2"/>
      <c r="I221" s="2"/>
      <c r="J221" s="2"/>
    </row>
    <row r="222" spans="3:10" ht="15.75" customHeight="1">
      <c r="C222" s="2"/>
      <c r="E222" s="2"/>
      <c r="G222" s="2"/>
      <c r="I222" s="2"/>
      <c r="J222" s="2"/>
    </row>
    <row r="223" spans="3:10" ht="15.75" customHeight="1">
      <c r="C223" s="2"/>
      <c r="E223" s="2"/>
      <c r="G223" s="2"/>
      <c r="I223" s="2"/>
      <c r="J223" s="2"/>
    </row>
    <row r="224" spans="3:10" ht="15.75" customHeight="1">
      <c r="C224" s="2"/>
      <c r="E224" s="2"/>
      <c r="G224" s="2"/>
      <c r="I224" s="2"/>
      <c r="J224" s="2"/>
    </row>
    <row r="225" spans="3:10" ht="15.75" customHeight="1">
      <c r="C225" s="2"/>
      <c r="E225" s="2"/>
      <c r="G225" s="2"/>
      <c r="I225" s="2"/>
      <c r="J225" s="2"/>
    </row>
    <row r="226" spans="3:10" ht="15.75" customHeight="1">
      <c r="C226" s="2"/>
      <c r="E226" s="2"/>
      <c r="G226" s="2"/>
      <c r="I226" s="2"/>
      <c r="J226" s="2"/>
    </row>
    <row r="227" spans="3:10" ht="15.75" customHeight="1">
      <c r="C227" s="2"/>
      <c r="E227" s="2"/>
      <c r="G227" s="2"/>
      <c r="I227" s="2"/>
      <c r="J227" s="2"/>
    </row>
    <row r="228" spans="3:10" ht="15.75" customHeight="1">
      <c r="C228" s="2"/>
      <c r="E228" s="2"/>
      <c r="G228" s="2"/>
      <c r="I228" s="2"/>
      <c r="J228" s="2"/>
    </row>
    <row r="229" spans="3:10" ht="15.75" customHeight="1">
      <c r="C229" s="2"/>
      <c r="E229" s="2"/>
      <c r="G229" s="2"/>
      <c r="I229" s="2"/>
      <c r="J229" s="2"/>
    </row>
    <row r="230" spans="3:10" ht="15.75" customHeight="1">
      <c r="C230" s="2"/>
      <c r="E230" s="2"/>
      <c r="G230" s="2"/>
      <c r="I230" s="2"/>
      <c r="J230" s="2"/>
    </row>
    <row r="231" spans="3:10" ht="15.75" customHeight="1">
      <c r="C231" s="2"/>
      <c r="E231" s="2"/>
      <c r="G231" s="2"/>
      <c r="I231" s="2"/>
      <c r="J231" s="2"/>
    </row>
    <row r="232" spans="3:10" ht="15.75" customHeight="1">
      <c r="C232" s="2"/>
      <c r="E232" s="2"/>
      <c r="G232" s="2"/>
      <c r="I232" s="2"/>
      <c r="J232" s="2"/>
    </row>
    <row r="233" spans="3:10" ht="15.75" customHeight="1">
      <c r="C233" s="2"/>
      <c r="E233" s="2"/>
      <c r="G233" s="2"/>
      <c r="I233" s="2"/>
      <c r="J233" s="2"/>
    </row>
    <row r="234" spans="3:10" ht="15.75" customHeight="1">
      <c r="C234" s="2"/>
      <c r="E234" s="2"/>
      <c r="G234" s="2"/>
      <c r="I234" s="2"/>
      <c r="J234" s="2"/>
    </row>
    <row r="235" spans="3:10" ht="15.75" customHeight="1">
      <c r="C235" s="2"/>
      <c r="E235" s="2"/>
      <c r="G235" s="2"/>
      <c r="I235" s="2"/>
      <c r="J235" s="2"/>
    </row>
    <row r="236" spans="3:10" ht="15.75" customHeight="1">
      <c r="C236" s="2"/>
      <c r="E236" s="2"/>
      <c r="G236" s="2"/>
      <c r="I236" s="2"/>
      <c r="J236" s="2"/>
    </row>
    <row r="237" spans="3:10" ht="15.75" customHeight="1">
      <c r="C237" s="2"/>
      <c r="E237" s="2"/>
      <c r="G237" s="2"/>
      <c r="I237" s="2"/>
      <c r="J237" s="2"/>
    </row>
    <row r="238" spans="3:10" ht="15.75" customHeight="1">
      <c r="C238" s="2"/>
      <c r="E238" s="2"/>
      <c r="G238" s="2"/>
      <c r="I238" s="2"/>
      <c r="J238" s="2"/>
    </row>
    <row r="239" spans="3:10" ht="15.75" customHeight="1">
      <c r="C239" s="2"/>
      <c r="E239" s="2"/>
      <c r="G239" s="2"/>
      <c r="I239" s="2"/>
      <c r="J239" s="2"/>
    </row>
    <row r="240" spans="3:10" ht="15.75" customHeight="1">
      <c r="C240" s="2"/>
      <c r="E240" s="2"/>
      <c r="G240" s="2"/>
      <c r="I240" s="2"/>
      <c r="J240" s="2"/>
    </row>
    <row r="241" spans="3:10" ht="15.75" customHeight="1">
      <c r="C241" s="2"/>
      <c r="E241" s="2"/>
      <c r="G241" s="2"/>
      <c r="I241" s="2"/>
      <c r="J241" s="2"/>
    </row>
    <row r="242" spans="3:10" ht="15.75" customHeight="1">
      <c r="C242" s="2"/>
      <c r="E242" s="2"/>
      <c r="G242" s="2"/>
      <c r="I242" s="2"/>
      <c r="J242" s="2"/>
    </row>
    <row r="243" spans="3:10" ht="15.75" customHeight="1">
      <c r="C243" s="2"/>
      <c r="E243" s="2"/>
      <c r="G243" s="2"/>
      <c r="I243" s="2"/>
      <c r="J243" s="2"/>
    </row>
    <row r="244" spans="3:10" ht="15.75" customHeight="1">
      <c r="C244" s="2"/>
      <c r="E244" s="2"/>
      <c r="G244" s="2"/>
      <c r="I244" s="2"/>
      <c r="J244" s="2"/>
    </row>
    <row r="245" spans="3:10" ht="15.75" customHeight="1">
      <c r="C245" s="2"/>
      <c r="E245" s="2"/>
      <c r="G245" s="2"/>
      <c r="I245" s="2"/>
      <c r="J245" s="2"/>
    </row>
    <row r="246" spans="3:10" ht="15.75" customHeight="1">
      <c r="C246" s="2"/>
      <c r="E246" s="2"/>
      <c r="G246" s="2"/>
      <c r="I246" s="2"/>
      <c r="J246" s="2"/>
    </row>
    <row r="247" spans="3:10" ht="15.75" customHeight="1">
      <c r="C247" s="2"/>
      <c r="E247" s="2"/>
      <c r="G247" s="2"/>
      <c r="I247" s="2"/>
      <c r="J247" s="2"/>
    </row>
    <row r="248" spans="3:10" ht="15.75" customHeight="1">
      <c r="C248" s="2"/>
      <c r="E248" s="2"/>
      <c r="G248" s="2"/>
      <c r="I248" s="2"/>
      <c r="J248" s="2"/>
    </row>
    <row r="249" spans="3:10" ht="15.75" customHeight="1">
      <c r="C249" s="2"/>
      <c r="E249" s="2"/>
      <c r="G249" s="2"/>
      <c r="I249" s="2"/>
      <c r="J249" s="2"/>
    </row>
    <row r="250" spans="3:10" ht="15.75" customHeight="1">
      <c r="C250" s="2"/>
      <c r="E250" s="2"/>
      <c r="G250" s="2"/>
      <c r="I250" s="2"/>
      <c r="J250" s="2"/>
    </row>
    <row r="251" spans="3:10" ht="15.75" customHeight="1">
      <c r="C251" s="2"/>
      <c r="E251" s="2"/>
      <c r="G251" s="2"/>
      <c r="I251" s="2"/>
      <c r="J251" s="2"/>
    </row>
    <row r="252" spans="3:10" ht="15.75" customHeight="1">
      <c r="C252" s="2"/>
      <c r="E252" s="2"/>
      <c r="G252" s="2"/>
      <c r="I252" s="2"/>
      <c r="J252" s="2"/>
    </row>
    <row r="253" spans="3:10" ht="15.75" customHeight="1">
      <c r="C253" s="2"/>
      <c r="E253" s="2"/>
      <c r="G253" s="2"/>
      <c r="I253" s="2"/>
      <c r="J253" s="2"/>
    </row>
    <row r="254" spans="3:10" ht="15.75" customHeight="1">
      <c r="C254" s="2"/>
      <c r="E254" s="2"/>
      <c r="G254" s="2"/>
      <c r="I254" s="2"/>
      <c r="J254" s="2"/>
    </row>
    <row r="255" spans="3:10" ht="15.75" customHeight="1">
      <c r="C255" s="2"/>
      <c r="E255" s="2"/>
      <c r="G255" s="2"/>
      <c r="I255" s="2"/>
      <c r="J255" s="2"/>
    </row>
    <row r="256" spans="3:10" ht="15.75" customHeight="1">
      <c r="C256" s="2"/>
      <c r="E256" s="2"/>
      <c r="G256" s="2"/>
      <c r="I256" s="2"/>
      <c r="J256" s="2"/>
    </row>
    <row r="257" spans="3:10" ht="15.75" customHeight="1">
      <c r="C257" s="2"/>
      <c r="E257" s="2"/>
      <c r="G257" s="2"/>
      <c r="I257" s="2"/>
      <c r="J257" s="2"/>
    </row>
    <row r="258" spans="3:10" ht="15.75" customHeight="1">
      <c r="C258" s="2"/>
      <c r="E258" s="2"/>
      <c r="G258" s="2"/>
      <c r="I258" s="2"/>
      <c r="J258" s="2"/>
    </row>
    <row r="259" spans="3:10" ht="15.75" customHeight="1">
      <c r="C259" s="2"/>
      <c r="E259" s="2"/>
      <c r="G259" s="2"/>
      <c r="I259" s="2"/>
      <c r="J259" s="2"/>
    </row>
    <row r="260" spans="3:10" ht="15.75" customHeight="1">
      <c r="C260" s="2"/>
      <c r="E260" s="2"/>
      <c r="G260" s="2"/>
      <c r="I260" s="2"/>
      <c r="J260" s="2"/>
    </row>
    <row r="261" spans="3:10" ht="15.75" customHeight="1">
      <c r="C261" s="2"/>
      <c r="E261" s="2"/>
      <c r="G261" s="2"/>
      <c r="I261" s="2"/>
      <c r="J261" s="2"/>
    </row>
    <row r="262" spans="3:10" ht="15.75" customHeight="1">
      <c r="C262" s="2"/>
      <c r="E262" s="2"/>
      <c r="G262" s="2"/>
      <c r="I262" s="2"/>
      <c r="J262" s="2"/>
    </row>
    <row r="263" spans="3:10" ht="15.75" customHeight="1">
      <c r="C263" s="2"/>
      <c r="E263" s="2"/>
      <c r="G263" s="2"/>
      <c r="I263" s="2"/>
      <c r="J263" s="2"/>
    </row>
    <row r="264" spans="3:10" ht="15.75" customHeight="1">
      <c r="C264" s="2"/>
      <c r="E264" s="2"/>
      <c r="G264" s="2"/>
      <c r="I264" s="2"/>
      <c r="J264" s="2"/>
    </row>
    <row r="265" spans="3:10" ht="15.75" customHeight="1">
      <c r="C265" s="2"/>
      <c r="E265" s="2"/>
      <c r="G265" s="2"/>
      <c r="I265" s="2"/>
      <c r="J265" s="2"/>
    </row>
    <row r="266" spans="3:10" ht="15.75" customHeight="1">
      <c r="C266" s="2"/>
      <c r="E266" s="2"/>
      <c r="G266" s="2"/>
      <c r="I266" s="2"/>
      <c r="J266" s="2"/>
    </row>
    <row r="267" spans="3:10" ht="15.75" customHeight="1">
      <c r="C267" s="2"/>
      <c r="E267" s="2"/>
      <c r="G267" s="2"/>
      <c r="I267" s="2"/>
      <c r="J267" s="2"/>
    </row>
    <row r="268" spans="3:10" ht="15.75" customHeight="1">
      <c r="C268" s="2"/>
      <c r="E268" s="2"/>
      <c r="G268" s="2"/>
      <c r="I268" s="2"/>
      <c r="J268" s="2"/>
    </row>
    <row r="269" spans="3:10" ht="15.75" customHeight="1">
      <c r="C269" s="2"/>
      <c r="E269" s="2"/>
      <c r="G269" s="2"/>
      <c r="I269" s="2"/>
      <c r="J269" s="2"/>
    </row>
    <row r="270" spans="3:10" ht="15.75" customHeight="1">
      <c r="C270" s="2"/>
      <c r="E270" s="2"/>
      <c r="G270" s="2"/>
      <c r="I270" s="2"/>
      <c r="J270" s="2"/>
    </row>
    <row r="271" spans="3:10" ht="15.75" customHeight="1">
      <c r="C271" s="2"/>
      <c r="E271" s="2"/>
      <c r="G271" s="2"/>
      <c r="I271" s="2"/>
      <c r="J271" s="2"/>
    </row>
    <row r="272" spans="3:10" ht="15.75" customHeight="1">
      <c r="C272" s="2"/>
      <c r="E272" s="2"/>
      <c r="G272" s="2"/>
      <c r="I272" s="2"/>
      <c r="J272" s="2"/>
    </row>
    <row r="273" spans="3:10" ht="15.75" customHeight="1">
      <c r="C273" s="2"/>
      <c r="E273" s="2"/>
      <c r="G273" s="2"/>
      <c r="I273" s="2"/>
      <c r="J273" s="2"/>
    </row>
    <row r="274" spans="3:10" ht="15.75" customHeight="1">
      <c r="C274" s="2"/>
      <c r="E274" s="2"/>
      <c r="G274" s="2"/>
      <c r="I274" s="2"/>
      <c r="J274" s="2"/>
    </row>
    <row r="275" spans="3:10" ht="15.75" customHeight="1">
      <c r="C275" s="2"/>
      <c r="E275" s="2"/>
      <c r="G275" s="2"/>
      <c r="I275" s="2"/>
      <c r="J275" s="2"/>
    </row>
    <row r="276" spans="3:10" ht="15.75" customHeight="1">
      <c r="C276" s="2"/>
      <c r="E276" s="2"/>
      <c r="G276" s="2"/>
      <c r="I276" s="2"/>
      <c r="J276" s="2"/>
    </row>
    <row r="277" spans="3:10" ht="15.75" customHeight="1">
      <c r="C277" s="2"/>
      <c r="E277" s="2"/>
      <c r="G277" s="2"/>
      <c r="I277" s="2"/>
      <c r="J277" s="2"/>
    </row>
    <row r="278" spans="3:10" ht="15.75" customHeight="1">
      <c r="C278" s="2"/>
      <c r="E278" s="2"/>
      <c r="G278" s="2"/>
      <c r="I278" s="2"/>
      <c r="J278" s="2"/>
    </row>
    <row r="279" spans="3:10" ht="15.75" customHeight="1">
      <c r="C279" s="2"/>
      <c r="E279" s="2"/>
      <c r="G279" s="2"/>
      <c r="I279" s="2"/>
      <c r="J279" s="2"/>
    </row>
    <row r="280" spans="3:10" ht="15.75" customHeight="1">
      <c r="C280" s="2"/>
      <c r="E280" s="2"/>
      <c r="G280" s="2"/>
      <c r="I280" s="2"/>
      <c r="J280" s="2"/>
    </row>
    <row r="281" spans="3:10" ht="15.75" customHeight="1">
      <c r="C281" s="2"/>
      <c r="E281" s="2"/>
      <c r="G281" s="2"/>
      <c r="I281" s="2"/>
      <c r="J281" s="2"/>
    </row>
    <row r="282" spans="3:10" ht="15.75" customHeight="1">
      <c r="C282" s="2"/>
      <c r="E282" s="2"/>
      <c r="G282" s="2"/>
      <c r="I282" s="2"/>
      <c r="J282" s="2"/>
    </row>
    <row r="283" spans="3:10" ht="15.75" customHeight="1">
      <c r="C283" s="2"/>
      <c r="E283" s="2"/>
      <c r="G283" s="2"/>
      <c r="I283" s="2"/>
      <c r="J283" s="2"/>
    </row>
    <row r="284" spans="3:10" ht="15.75" customHeight="1">
      <c r="C284" s="2"/>
      <c r="E284" s="2"/>
      <c r="G284" s="2"/>
      <c r="I284" s="2"/>
      <c r="J284" s="2"/>
    </row>
    <row r="285" spans="3:10" ht="15.75" customHeight="1">
      <c r="C285" s="2"/>
      <c r="E285" s="2"/>
      <c r="G285" s="2"/>
      <c r="I285" s="2"/>
      <c r="J285" s="2"/>
    </row>
    <row r="286" spans="3:10" ht="15.75" customHeight="1">
      <c r="C286" s="2"/>
      <c r="E286" s="2"/>
      <c r="G286" s="2"/>
      <c r="I286" s="2"/>
      <c r="J286" s="2"/>
    </row>
    <row r="287" spans="3:10" ht="15.75" customHeight="1">
      <c r="C287" s="2"/>
      <c r="E287" s="2"/>
      <c r="G287" s="2"/>
      <c r="I287" s="2"/>
      <c r="J287" s="2"/>
    </row>
    <row r="288" spans="3:10" ht="15.75" customHeight="1">
      <c r="C288" s="2"/>
      <c r="E288" s="2"/>
      <c r="G288" s="2"/>
      <c r="I288" s="2"/>
      <c r="J288" s="2"/>
    </row>
    <row r="289" spans="3:10" ht="15.75" customHeight="1">
      <c r="C289" s="2"/>
      <c r="E289" s="2"/>
      <c r="G289" s="2"/>
      <c r="I289" s="2"/>
      <c r="J289" s="2"/>
    </row>
    <row r="290" spans="3:10" ht="15.75" customHeight="1">
      <c r="C290" s="2"/>
      <c r="E290" s="2"/>
      <c r="G290" s="2"/>
      <c r="I290" s="2"/>
      <c r="J290" s="2"/>
    </row>
    <row r="291" spans="3:10" ht="15.75" customHeight="1">
      <c r="C291" s="2"/>
      <c r="E291" s="2"/>
      <c r="G291" s="2"/>
      <c r="I291" s="2"/>
      <c r="J291" s="2"/>
    </row>
    <row r="292" spans="3:10" ht="15.75" customHeight="1">
      <c r="C292" s="2"/>
      <c r="E292" s="2"/>
      <c r="G292" s="2"/>
      <c r="I292" s="2"/>
      <c r="J292" s="2"/>
    </row>
    <row r="293" spans="3:10" ht="15.75" customHeight="1">
      <c r="C293" s="2"/>
      <c r="E293" s="2"/>
      <c r="G293" s="2"/>
      <c r="I293" s="2"/>
      <c r="J293" s="2"/>
    </row>
    <row r="294" spans="3:10" ht="15.75" customHeight="1">
      <c r="C294" s="2"/>
      <c r="E294" s="2"/>
      <c r="G294" s="2"/>
      <c r="I294" s="2"/>
      <c r="J294" s="2"/>
    </row>
    <row r="295" spans="3:10" ht="15.75" customHeight="1">
      <c r="C295" s="2"/>
      <c r="E295" s="2"/>
      <c r="G295" s="2"/>
      <c r="I295" s="2"/>
      <c r="J295" s="2"/>
    </row>
    <row r="296" spans="3:10" ht="15.75" customHeight="1">
      <c r="C296" s="2"/>
      <c r="E296" s="2"/>
      <c r="G296" s="2"/>
      <c r="I296" s="2"/>
      <c r="J296" s="2"/>
    </row>
    <row r="297" spans="3:10" ht="15.75" customHeight="1">
      <c r="C297" s="2"/>
      <c r="E297" s="2"/>
      <c r="G297" s="2"/>
      <c r="I297" s="2"/>
      <c r="J297" s="2"/>
    </row>
    <row r="298" spans="3:10" ht="15.75" customHeight="1">
      <c r="C298" s="2"/>
      <c r="E298" s="2"/>
      <c r="G298" s="2"/>
      <c r="I298" s="2"/>
      <c r="J298" s="2"/>
    </row>
    <row r="299" spans="3:10" ht="15.75" customHeight="1">
      <c r="C299" s="2"/>
      <c r="E299" s="2"/>
      <c r="G299" s="2"/>
      <c r="I299" s="2"/>
      <c r="J299" s="2"/>
    </row>
    <row r="300" spans="3:10" ht="15.75" customHeight="1">
      <c r="C300" s="2"/>
      <c r="E300" s="2"/>
      <c r="G300" s="2"/>
      <c r="I300" s="2"/>
      <c r="J300" s="2"/>
    </row>
    <row r="301" spans="3:10" ht="15.75" customHeight="1">
      <c r="C301" s="2"/>
      <c r="E301" s="2"/>
      <c r="G301" s="2"/>
      <c r="I301" s="2"/>
      <c r="J301" s="2"/>
    </row>
    <row r="302" spans="3:10" ht="15.75" customHeight="1">
      <c r="C302" s="2"/>
      <c r="E302" s="2"/>
      <c r="G302" s="2"/>
      <c r="I302" s="2"/>
      <c r="J302" s="2"/>
    </row>
    <row r="303" spans="3:10" ht="15.75" customHeight="1">
      <c r="C303" s="2"/>
      <c r="E303" s="2"/>
      <c r="G303" s="2"/>
      <c r="I303" s="2"/>
      <c r="J303" s="2"/>
    </row>
    <row r="304" spans="3:10" ht="15.75" customHeight="1">
      <c r="C304" s="2"/>
      <c r="E304" s="2"/>
      <c r="G304" s="2"/>
      <c r="I304" s="2"/>
      <c r="J304" s="2"/>
    </row>
    <row r="305" spans="3:10" ht="15.75" customHeight="1">
      <c r="C305" s="2"/>
      <c r="E305" s="2"/>
      <c r="G305" s="2"/>
      <c r="I305" s="2"/>
      <c r="J305" s="2"/>
    </row>
    <row r="306" spans="3:10" ht="15.75" customHeight="1">
      <c r="C306" s="2"/>
      <c r="E306" s="2"/>
      <c r="G306" s="2"/>
      <c r="I306" s="2"/>
      <c r="J306" s="2"/>
    </row>
    <row r="307" spans="3:10" ht="15.75" customHeight="1">
      <c r="C307" s="2"/>
      <c r="E307" s="2"/>
      <c r="G307" s="2"/>
      <c r="I307" s="2"/>
      <c r="J307" s="2"/>
    </row>
    <row r="308" spans="3:10" ht="15.75" customHeight="1">
      <c r="C308" s="2"/>
      <c r="E308" s="2"/>
      <c r="G308" s="2"/>
      <c r="I308" s="2"/>
      <c r="J308" s="2"/>
    </row>
    <row r="309" spans="3:10" ht="15.75" customHeight="1">
      <c r="C309" s="2"/>
      <c r="E309" s="2"/>
      <c r="G309" s="2"/>
      <c r="I309" s="2"/>
      <c r="J309" s="2"/>
    </row>
    <row r="310" spans="3:10" ht="15.75" customHeight="1">
      <c r="C310" s="2"/>
      <c r="E310" s="2"/>
      <c r="G310" s="2"/>
      <c r="I310" s="2"/>
      <c r="J310" s="2"/>
    </row>
    <row r="311" spans="3:10" ht="15.75" customHeight="1">
      <c r="C311" s="2"/>
      <c r="E311" s="2"/>
      <c r="G311" s="2"/>
      <c r="I311" s="2"/>
      <c r="J311" s="2"/>
    </row>
    <row r="312" spans="3:10" ht="15.75" customHeight="1">
      <c r="C312" s="2"/>
      <c r="E312" s="2"/>
      <c r="G312" s="2"/>
      <c r="I312" s="2"/>
      <c r="J312" s="2"/>
    </row>
    <row r="313" spans="3:10" ht="15.75" customHeight="1">
      <c r="C313" s="2"/>
      <c r="E313" s="2"/>
      <c r="G313" s="2"/>
      <c r="I313" s="2"/>
      <c r="J313" s="2"/>
    </row>
    <row r="314" spans="3:10" ht="15.75" customHeight="1">
      <c r="C314" s="2"/>
      <c r="E314" s="2"/>
      <c r="G314" s="2"/>
      <c r="I314" s="2"/>
      <c r="J314" s="2"/>
    </row>
    <row r="315" spans="3:10" ht="15.75" customHeight="1">
      <c r="C315" s="2"/>
      <c r="E315" s="2"/>
      <c r="G315" s="2"/>
      <c r="I315" s="2"/>
      <c r="J315" s="2"/>
    </row>
    <row r="316" spans="3:10" ht="15.75" customHeight="1">
      <c r="C316" s="2"/>
      <c r="E316" s="2"/>
      <c r="G316" s="2"/>
      <c r="I316" s="2"/>
      <c r="J316" s="2"/>
    </row>
    <row r="317" spans="3:10" ht="15.75" customHeight="1">
      <c r="C317" s="2"/>
      <c r="E317" s="2"/>
      <c r="G317" s="2"/>
      <c r="I317" s="2"/>
      <c r="J317" s="2"/>
    </row>
    <row r="318" spans="3:10" ht="15.75" customHeight="1">
      <c r="C318" s="2"/>
      <c r="E318" s="2"/>
      <c r="G318" s="2"/>
      <c r="I318" s="2"/>
      <c r="J318" s="2"/>
    </row>
    <row r="319" spans="3:10" ht="15.75" customHeight="1">
      <c r="C319" s="2"/>
      <c r="E319" s="2"/>
      <c r="G319" s="2"/>
      <c r="I319" s="2"/>
      <c r="J319" s="2"/>
    </row>
    <row r="320" spans="3:10" ht="15.75" customHeight="1">
      <c r="C320" s="2"/>
      <c r="E320" s="2"/>
      <c r="G320" s="2"/>
      <c r="I320" s="2"/>
      <c r="J320" s="2"/>
    </row>
    <row r="321" spans="3:10" ht="15.75" customHeight="1">
      <c r="C321" s="2"/>
      <c r="E321" s="2"/>
      <c r="G321" s="2"/>
      <c r="I321" s="2"/>
      <c r="J321" s="2"/>
    </row>
    <row r="322" spans="3:10" ht="15.75" customHeight="1">
      <c r="C322" s="2"/>
      <c r="E322" s="2"/>
      <c r="G322" s="2"/>
      <c r="I322" s="2"/>
      <c r="J322" s="2"/>
    </row>
    <row r="323" spans="3:10" ht="15.75" customHeight="1">
      <c r="C323" s="2"/>
      <c r="E323" s="2"/>
      <c r="G323" s="2"/>
      <c r="I323" s="2"/>
      <c r="J323" s="2"/>
    </row>
    <row r="324" spans="3:10" ht="15.75" customHeight="1">
      <c r="C324" s="2"/>
      <c r="E324" s="2"/>
      <c r="G324" s="2"/>
      <c r="I324" s="2"/>
      <c r="J324" s="2"/>
    </row>
    <row r="325" spans="3:10" ht="15.75" customHeight="1">
      <c r="C325" s="2"/>
      <c r="E325" s="2"/>
      <c r="G325" s="2"/>
      <c r="I325" s="2"/>
      <c r="J325" s="2"/>
    </row>
    <row r="326" spans="3:10" ht="15.75" customHeight="1">
      <c r="C326" s="2"/>
      <c r="E326" s="2"/>
      <c r="G326" s="2"/>
      <c r="I326" s="2"/>
      <c r="J326" s="2"/>
    </row>
    <row r="327" spans="3:10" ht="15.75" customHeight="1">
      <c r="C327" s="2"/>
      <c r="E327" s="2"/>
      <c r="G327" s="2"/>
      <c r="I327" s="2"/>
      <c r="J327" s="2"/>
    </row>
    <row r="328" spans="3:10" ht="15.75" customHeight="1">
      <c r="C328" s="2"/>
      <c r="E328" s="2"/>
      <c r="G328" s="2"/>
      <c r="I328" s="2"/>
      <c r="J328" s="2"/>
    </row>
    <row r="329" spans="3:10" ht="15.75" customHeight="1">
      <c r="C329" s="2"/>
      <c r="E329" s="2"/>
      <c r="G329" s="2"/>
      <c r="I329" s="2"/>
      <c r="J329" s="2"/>
    </row>
    <row r="330" spans="3:10" ht="15.75" customHeight="1">
      <c r="C330" s="2"/>
      <c r="E330" s="2"/>
      <c r="G330" s="2"/>
      <c r="I330" s="2"/>
      <c r="J330" s="2"/>
    </row>
    <row r="331" spans="3:10" ht="15.75" customHeight="1">
      <c r="C331" s="2"/>
      <c r="E331" s="2"/>
      <c r="G331" s="2"/>
      <c r="I331" s="2"/>
      <c r="J331" s="2"/>
    </row>
    <row r="332" spans="3:10" ht="15.75" customHeight="1">
      <c r="C332" s="2"/>
      <c r="E332" s="2"/>
      <c r="G332" s="2"/>
      <c r="I332" s="2"/>
      <c r="J332" s="2"/>
    </row>
    <row r="333" spans="3:10" ht="15.75" customHeight="1">
      <c r="C333" s="2"/>
      <c r="E333" s="2"/>
      <c r="G333" s="2"/>
      <c r="I333" s="2"/>
      <c r="J333" s="2"/>
    </row>
    <row r="334" spans="3:10" ht="15.75" customHeight="1">
      <c r="C334" s="2"/>
      <c r="E334" s="2"/>
      <c r="G334" s="2"/>
      <c r="I334" s="2"/>
      <c r="J334" s="2"/>
    </row>
    <row r="335" spans="3:10" ht="15.75" customHeight="1">
      <c r="C335" s="2"/>
      <c r="E335" s="2"/>
      <c r="G335" s="2"/>
      <c r="I335" s="2"/>
      <c r="J335" s="2"/>
    </row>
    <row r="336" spans="3:10" ht="15.75" customHeight="1">
      <c r="C336" s="2"/>
      <c r="E336" s="2"/>
      <c r="G336" s="2"/>
      <c r="I336" s="2"/>
      <c r="J336" s="2"/>
    </row>
    <row r="337" spans="3:10" ht="15.75" customHeight="1">
      <c r="C337" s="2"/>
      <c r="E337" s="2"/>
      <c r="G337" s="2"/>
      <c r="I337" s="2"/>
      <c r="J337" s="2"/>
    </row>
    <row r="338" spans="3:10" ht="15.75" customHeight="1">
      <c r="C338" s="2"/>
      <c r="E338" s="2"/>
      <c r="G338" s="2"/>
      <c r="I338" s="2"/>
      <c r="J338" s="2"/>
    </row>
    <row r="339" spans="3:10" ht="15.75" customHeight="1">
      <c r="C339" s="2"/>
      <c r="E339" s="2"/>
      <c r="G339" s="2"/>
      <c r="I339" s="2"/>
      <c r="J339" s="2"/>
    </row>
    <row r="340" spans="3:10" ht="15.75" customHeight="1">
      <c r="C340" s="2"/>
      <c r="E340" s="2"/>
      <c r="G340" s="2"/>
      <c r="I340" s="2"/>
      <c r="J340" s="2"/>
    </row>
    <row r="341" spans="3:10" ht="15.75" customHeight="1">
      <c r="C341" s="2"/>
      <c r="E341" s="2"/>
      <c r="G341" s="2"/>
      <c r="I341" s="2"/>
      <c r="J341" s="2"/>
    </row>
    <row r="342" spans="3:10" ht="15.75" customHeight="1">
      <c r="C342" s="2"/>
      <c r="E342" s="2"/>
      <c r="G342" s="2"/>
      <c r="I342" s="2"/>
      <c r="J342" s="2"/>
    </row>
    <row r="343" spans="3:10" ht="15.75" customHeight="1">
      <c r="C343" s="2"/>
      <c r="E343" s="2"/>
      <c r="G343" s="2"/>
      <c r="I343" s="2"/>
      <c r="J343" s="2"/>
    </row>
    <row r="344" spans="3:10" ht="15.75" customHeight="1">
      <c r="C344" s="2"/>
      <c r="E344" s="2"/>
      <c r="G344" s="2"/>
      <c r="I344" s="2"/>
      <c r="J344" s="2"/>
    </row>
    <row r="345" spans="3:10" ht="15.75" customHeight="1">
      <c r="C345" s="2"/>
      <c r="E345" s="2"/>
      <c r="G345" s="2"/>
      <c r="I345" s="2"/>
      <c r="J345" s="2"/>
    </row>
    <row r="346" spans="3:10" ht="15.75" customHeight="1">
      <c r="C346" s="2"/>
      <c r="E346" s="2"/>
      <c r="G346" s="2"/>
      <c r="I346" s="2"/>
      <c r="J346" s="2"/>
    </row>
    <row r="347" spans="3:10" ht="15.75" customHeight="1">
      <c r="C347" s="2"/>
      <c r="E347" s="2"/>
      <c r="G347" s="2"/>
      <c r="I347" s="2"/>
      <c r="J347" s="2"/>
    </row>
    <row r="348" spans="3:10" ht="15.75" customHeight="1">
      <c r="C348" s="2"/>
      <c r="E348" s="2"/>
      <c r="G348" s="2"/>
      <c r="I348" s="2"/>
      <c r="J348" s="2"/>
    </row>
    <row r="349" spans="3:10" ht="15.75" customHeight="1">
      <c r="C349" s="2"/>
      <c r="E349" s="2"/>
      <c r="G349" s="2"/>
      <c r="I349" s="2"/>
      <c r="J349" s="2"/>
    </row>
    <row r="350" spans="3:10" ht="15.75" customHeight="1">
      <c r="C350" s="2"/>
      <c r="E350" s="2"/>
      <c r="G350" s="2"/>
      <c r="I350" s="2"/>
      <c r="J350" s="2"/>
    </row>
    <row r="351" spans="3:10" ht="15.75" customHeight="1">
      <c r="C351" s="2"/>
      <c r="E351" s="2"/>
      <c r="G351" s="2"/>
      <c r="I351" s="2"/>
      <c r="J351" s="2"/>
    </row>
    <row r="352" spans="3:10" ht="15.75" customHeight="1">
      <c r="C352" s="2"/>
      <c r="E352" s="2"/>
      <c r="G352" s="2"/>
      <c r="I352" s="2"/>
      <c r="J352" s="2"/>
    </row>
    <row r="353" spans="3:10" ht="15.75" customHeight="1">
      <c r="C353" s="2"/>
      <c r="E353" s="2"/>
      <c r="G353" s="2"/>
      <c r="I353" s="2"/>
      <c r="J353" s="2"/>
    </row>
    <row r="354" spans="3:10" ht="15.75" customHeight="1">
      <c r="C354" s="2"/>
      <c r="E354" s="2"/>
      <c r="G354" s="2"/>
      <c r="I354" s="2"/>
      <c r="J354" s="2"/>
    </row>
    <row r="355" spans="3:10" ht="15.75" customHeight="1">
      <c r="C355" s="2"/>
      <c r="E355" s="2"/>
      <c r="G355" s="2"/>
      <c r="I355" s="2"/>
      <c r="J355" s="2"/>
    </row>
    <row r="356" spans="3:10" ht="15.75" customHeight="1">
      <c r="C356" s="2"/>
      <c r="E356" s="2"/>
      <c r="G356" s="2"/>
      <c r="I356" s="2"/>
      <c r="J356" s="2"/>
    </row>
    <row r="357" spans="3:10" ht="15.75" customHeight="1">
      <c r="C357" s="2"/>
      <c r="E357" s="2"/>
      <c r="G357" s="2"/>
      <c r="I357" s="2"/>
      <c r="J357" s="2"/>
    </row>
    <row r="358" spans="3:10" ht="15.75" customHeight="1">
      <c r="C358" s="2"/>
      <c r="E358" s="2"/>
      <c r="G358" s="2"/>
      <c r="I358" s="2"/>
      <c r="J358" s="2"/>
    </row>
    <row r="359" spans="3:10" ht="15.75" customHeight="1">
      <c r="C359" s="2"/>
      <c r="E359" s="2"/>
      <c r="G359" s="2"/>
      <c r="I359" s="2"/>
      <c r="J359" s="2"/>
    </row>
    <row r="360" spans="3:10" ht="15.75" customHeight="1">
      <c r="C360" s="2"/>
      <c r="E360" s="2"/>
      <c r="G360" s="2"/>
      <c r="I360" s="2"/>
      <c r="J360" s="2"/>
    </row>
    <row r="361" spans="3:10" ht="15.75" customHeight="1">
      <c r="C361" s="2"/>
      <c r="E361" s="2"/>
      <c r="G361" s="2"/>
      <c r="I361" s="2"/>
      <c r="J361" s="2"/>
    </row>
    <row r="362" spans="3:10" ht="15.75" customHeight="1">
      <c r="C362" s="2"/>
      <c r="E362" s="2"/>
      <c r="G362" s="2"/>
      <c r="I362" s="2"/>
      <c r="J362" s="2"/>
    </row>
    <row r="363" spans="3:10" ht="15.75" customHeight="1">
      <c r="C363" s="2"/>
      <c r="E363" s="2"/>
      <c r="G363" s="2"/>
      <c r="I363" s="2"/>
      <c r="J363" s="2"/>
    </row>
    <row r="364" spans="3:10" ht="15.75" customHeight="1">
      <c r="C364" s="2"/>
      <c r="E364" s="2"/>
      <c r="G364" s="2"/>
      <c r="I364" s="2"/>
      <c r="J364" s="2"/>
    </row>
    <row r="365" spans="3:10" ht="15.75" customHeight="1">
      <c r="C365" s="2"/>
      <c r="E365" s="2"/>
      <c r="G365" s="2"/>
      <c r="I365" s="2"/>
      <c r="J365" s="2"/>
    </row>
    <row r="366" spans="3:10" ht="15.75" customHeight="1">
      <c r="C366" s="2"/>
      <c r="E366" s="2"/>
      <c r="G366" s="2"/>
      <c r="I366" s="2"/>
      <c r="J366" s="2"/>
    </row>
    <row r="367" spans="3:10" ht="15.75" customHeight="1">
      <c r="C367" s="2"/>
      <c r="E367" s="2"/>
      <c r="G367" s="2"/>
      <c r="I367" s="2"/>
      <c r="J367" s="2"/>
    </row>
    <row r="368" spans="3:10" ht="15.75" customHeight="1">
      <c r="C368" s="2"/>
      <c r="E368" s="2"/>
      <c r="G368" s="2"/>
      <c r="I368" s="2"/>
      <c r="J368" s="2"/>
    </row>
    <row r="369" spans="3:10" ht="15.75" customHeight="1">
      <c r="C369" s="2"/>
      <c r="E369" s="2"/>
      <c r="G369" s="2"/>
      <c r="I369" s="2"/>
      <c r="J369" s="2"/>
    </row>
    <row r="370" spans="3:10" ht="15.75" customHeight="1">
      <c r="C370" s="2"/>
      <c r="E370" s="2"/>
      <c r="G370" s="2"/>
      <c r="I370" s="2"/>
      <c r="J370" s="2"/>
    </row>
    <row r="371" spans="3:10" ht="15.75" customHeight="1">
      <c r="C371" s="2"/>
      <c r="E371" s="2"/>
      <c r="G371" s="2"/>
      <c r="I371" s="2"/>
      <c r="J371" s="2"/>
    </row>
    <row r="372" spans="3:10" ht="15.75" customHeight="1">
      <c r="C372" s="2"/>
      <c r="E372" s="2"/>
      <c r="G372" s="2"/>
      <c r="I372" s="2"/>
      <c r="J372" s="2"/>
    </row>
    <row r="373" spans="3:10" ht="15.75" customHeight="1">
      <c r="C373" s="2"/>
      <c r="E373" s="2"/>
      <c r="G373" s="2"/>
      <c r="I373" s="2"/>
      <c r="J373" s="2"/>
    </row>
    <row r="374" spans="3:10" ht="15.75" customHeight="1">
      <c r="C374" s="2"/>
      <c r="E374" s="2"/>
      <c r="G374" s="2"/>
      <c r="I374" s="2"/>
      <c r="J374" s="2"/>
    </row>
    <row r="375" spans="3:10" ht="15.75" customHeight="1">
      <c r="C375" s="2"/>
      <c r="E375" s="2"/>
      <c r="G375" s="2"/>
      <c r="I375" s="2"/>
      <c r="J375" s="2"/>
    </row>
    <row r="376" spans="3:10" ht="15.75" customHeight="1">
      <c r="C376" s="2"/>
      <c r="E376" s="2"/>
      <c r="G376" s="2"/>
      <c r="I376" s="2"/>
      <c r="J376" s="2"/>
    </row>
    <row r="377" spans="3:10" ht="15.75" customHeight="1">
      <c r="C377" s="2"/>
      <c r="E377" s="2"/>
      <c r="G377" s="2"/>
      <c r="I377" s="2"/>
      <c r="J377" s="2"/>
    </row>
    <row r="378" spans="3:10" ht="15.75" customHeight="1">
      <c r="C378" s="2"/>
      <c r="E378" s="2"/>
      <c r="G378" s="2"/>
      <c r="I378" s="2"/>
      <c r="J378" s="2"/>
    </row>
    <row r="379" spans="3:10" ht="15.75" customHeight="1">
      <c r="C379" s="2"/>
      <c r="E379" s="2"/>
      <c r="G379" s="2"/>
      <c r="I379" s="2"/>
      <c r="J379" s="2"/>
    </row>
    <row r="380" spans="3:10" ht="15.75" customHeight="1">
      <c r="C380" s="2"/>
      <c r="E380" s="2"/>
      <c r="G380" s="2"/>
      <c r="I380" s="2"/>
      <c r="J380" s="2"/>
    </row>
    <row r="381" spans="3:10" ht="15.75" customHeight="1">
      <c r="C381" s="2"/>
      <c r="E381" s="2"/>
      <c r="G381" s="2"/>
      <c r="I381" s="2"/>
      <c r="J381" s="2"/>
    </row>
    <row r="382" spans="3:10" ht="15.75" customHeight="1">
      <c r="C382" s="2"/>
      <c r="E382" s="2"/>
      <c r="G382" s="2"/>
      <c r="I382" s="2"/>
      <c r="J382" s="2"/>
    </row>
    <row r="383" spans="3:10" ht="15.75" customHeight="1">
      <c r="C383" s="2"/>
      <c r="E383" s="2"/>
      <c r="G383" s="2"/>
      <c r="I383" s="2"/>
      <c r="J383" s="2"/>
    </row>
    <row r="384" spans="3:10" ht="15.75" customHeight="1">
      <c r="C384" s="2"/>
      <c r="E384" s="2"/>
      <c r="G384" s="2"/>
      <c r="I384" s="2"/>
      <c r="J384" s="2"/>
    </row>
    <row r="385" spans="3:10" ht="15.75" customHeight="1">
      <c r="C385" s="2"/>
      <c r="E385" s="2"/>
      <c r="G385" s="2"/>
      <c r="I385" s="2"/>
      <c r="J385" s="2"/>
    </row>
    <row r="386" spans="3:10" ht="15.75" customHeight="1">
      <c r="C386" s="2"/>
      <c r="E386" s="2"/>
      <c r="G386" s="2"/>
      <c r="I386" s="2"/>
      <c r="J386" s="2"/>
    </row>
    <row r="387" spans="3:10" ht="15.75" customHeight="1">
      <c r="C387" s="2"/>
      <c r="E387" s="2"/>
      <c r="G387" s="2"/>
      <c r="I387" s="2"/>
      <c r="J387" s="2"/>
    </row>
    <row r="388" spans="3:10" ht="15.75" customHeight="1">
      <c r="C388" s="2"/>
      <c r="E388" s="2"/>
      <c r="G388" s="2"/>
      <c r="I388" s="2"/>
      <c r="J388" s="2"/>
    </row>
    <row r="389" spans="3:10" ht="15.75" customHeight="1">
      <c r="C389" s="2"/>
      <c r="E389" s="2"/>
      <c r="G389" s="2"/>
      <c r="I389" s="2"/>
      <c r="J389" s="2"/>
    </row>
    <row r="390" spans="3:10" ht="15.75" customHeight="1">
      <c r="C390" s="2"/>
      <c r="E390" s="2"/>
      <c r="G390" s="2"/>
      <c r="I390" s="2"/>
      <c r="J390" s="2"/>
    </row>
    <row r="391" spans="3:10" ht="15.75" customHeight="1">
      <c r="C391" s="2"/>
      <c r="E391" s="2"/>
      <c r="G391" s="2"/>
      <c r="I391" s="2"/>
      <c r="J391" s="2"/>
    </row>
    <row r="392" spans="3:10" ht="15.75" customHeight="1">
      <c r="C392" s="2"/>
      <c r="E392" s="2"/>
      <c r="G392" s="2"/>
      <c r="I392" s="2"/>
      <c r="J392" s="2"/>
    </row>
    <row r="393" spans="3:10" ht="15.75" customHeight="1">
      <c r="C393" s="2"/>
      <c r="E393" s="2"/>
      <c r="G393" s="2"/>
      <c r="I393" s="2"/>
      <c r="J393" s="2"/>
    </row>
    <row r="394" spans="3:10" ht="15.75" customHeight="1">
      <c r="C394" s="2"/>
      <c r="E394" s="2"/>
      <c r="G394" s="2"/>
      <c r="I394" s="2"/>
      <c r="J394" s="2"/>
    </row>
    <row r="395" spans="3:10" ht="15.75" customHeight="1">
      <c r="C395" s="2"/>
      <c r="E395" s="2"/>
      <c r="G395" s="2"/>
      <c r="I395" s="2"/>
      <c r="J395" s="2"/>
    </row>
    <row r="396" spans="3:10" ht="15.75" customHeight="1">
      <c r="C396" s="2"/>
      <c r="E396" s="2"/>
      <c r="G396" s="2"/>
      <c r="I396" s="2"/>
      <c r="J396" s="2"/>
    </row>
    <row r="397" spans="3:10" ht="15.75" customHeight="1">
      <c r="C397" s="2"/>
      <c r="E397" s="2"/>
      <c r="G397" s="2"/>
      <c r="I397" s="2"/>
      <c r="J397" s="2"/>
    </row>
    <row r="398" spans="3:10" ht="15.75" customHeight="1">
      <c r="C398" s="2"/>
      <c r="E398" s="2"/>
      <c r="G398" s="2"/>
      <c r="I398" s="2"/>
      <c r="J398" s="2"/>
    </row>
    <row r="399" spans="3:10" ht="15.75" customHeight="1">
      <c r="C399" s="2"/>
      <c r="E399" s="2"/>
      <c r="G399" s="2"/>
      <c r="I399" s="2"/>
      <c r="J399" s="2"/>
    </row>
    <row r="400" spans="3:10" ht="15.75" customHeight="1">
      <c r="C400" s="2"/>
      <c r="E400" s="2"/>
      <c r="G400" s="2"/>
      <c r="I400" s="2"/>
      <c r="J400" s="2"/>
    </row>
    <row r="401" spans="3:10" ht="15.75" customHeight="1">
      <c r="C401" s="2"/>
      <c r="E401" s="2"/>
      <c r="G401" s="2"/>
      <c r="I401" s="2"/>
      <c r="J401" s="2"/>
    </row>
    <row r="402" spans="3:10" ht="15.75" customHeight="1">
      <c r="C402" s="2"/>
      <c r="E402" s="2"/>
      <c r="G402" s="2"/>
      <c r="I402" s="2"/>
      <c r="J402" s="2"/>
    </row>
    <row r="403" spans="3:10" ht="15.75" customHeight="1">
      <c r="C403" s="2"/>
      <c r="E403" s="2"/>
      <c r="G403" s="2"/>
      <c r="I403" s="2"/>
      <c r="J403" s="2"/>
    </row>
    <row r="404" spans="3:10" ht="15.75" customHeight="1">
      <c r="C404" s="2"/>
      <c r="E404" s="2"/>
      <c r="G404" s="2"/>
      <c r="I404" s="2"/>
      <c r="J404" s="2"/>
    </row>
    <row r="405" spans="3:10" ht="15.75" customHeight="1">
      <c r="C405" s="2"/>
      <c r="E405" s="2"/>
      <c r="G405" s="2"/>
      <c r="I405" s="2"/>
      <c r="J405" s="2"/>
    </row>
    <row r="406" spans="3:10" ht="15.75" customHeight="1">
      <c r="C406" s="2"/>
      <c r="E406" s="2"/>
      <c r="G406" s="2"/>
      <c r="I406" s="2"/>
      <c r="J406" s="2"/>
    </row>
    <row r="407" spans="3:10" ht="15.75" customHeight="1">
      <c r="C407" s="2"/>
      <c r="E407" s="2"/>
      <c r="G407" s="2"/>
      <c r="I407" s="2"/>
      <c r="J407" s="2"/>
    </row>
    <row r="408" spans="3:10" ht="15.75" customHeight="1">
      <c r="C408" s="2"/>
      <c r="E408" s="2"/>
      <c r="G408" s="2"/>
      <c r="I408" s="2"/>
      <c r="J408" s="2"/>
    </row>
    <row r="409" spans="3:10" ht="15.75" customHeight="1">
      <c r="C409" s="2"/>
      <c r="E409" s="2"/>
      <c r="G409" s="2"/>
      <c r="I409" s="2"/>
      <c r="J409" s="2"/>
    </row>
    <row r="410" spans="3:10" ht="15.75" customHeight="1">
      <c r="C410" s="2"/>
      <c r="E410" s="2"/>
      <c r="G410" s="2"/>
      <c r="I410" s="2"/>
      <c r="J410" s="2"/>
    </row>
    <row r="411" spans="3:10" ht="15.75" customHeight="1">
      <c r="C411" s="2"/>
      <c r="E411" s="2"/>
      <c r="G411" s="2"/>
      <c r="I411" s="2"/>
      <c r="J411" s="2"/>
    </row>
    <row r="412" spans="3:10" ht="15.75" customHeight="1">
      <c r="C412" s="2"/>
      <c r="E412" s="2"/>
      <c r="G412" s="2"/>
      <c r="I412" s="2"/>
      <c r="J412" s="2"/>
    </row>
    <row r="413" spans="3:10" ht="15.75" customHeight="1">
      <c r="C413" s="2"/>
      <c r="E413" s="2"/>
      <c r="G413" s="2"/>
      <c r="I413" s="2"/>
      <c r="J413" s="2"/>
    </row>
    <row r="414" spans="3:10" ht="15.75" customHeight="1">
      <c r="C414" s="2"/>
      <c r="E414" s="2"/>
      <c r="G414" s="2"/>
      <c r="I414" s="2"/>
      <c r="J414" s="2"/>
    </row>
    <row r="415" spans="3:10" ht="15.75" customHeight="1">
      <c r="C415" s="2"/>
      <c r="E415" s="2"/>
      <c r="G415" s="2"/>
      <c r="I415" s="2"/>
      <c r="J415" s="2"/>
    </row>
    <row r="416" spans="3:10" ht="15.75" customHeight="1">
      <c r="C416" s="2"/>
      <c r="E416" s="2"/>
      <c r="G416" s="2"/>
      <c r="I416" s="2"/>
      <c r="J416" s="2"/>
    </row>
    <row r="417" spans="3:10" ht="15.75" customHeight="1">
      <c r="C417" s="2"/>
      <c r="E417" s="2"/>
      <c r="G417" s="2"/>
      <c r="I417" s="2"/>
      <c r="J417" s="2"/>
    </row>
    <row r="418" spans="3:10" ht="15.75" customHeight="1">
      <c r="C418" s="2"/>
      <c r="E418" s="2"/>
      <c r="G418" s="2"/>
      <c r="I418" s="2"/>
      <c r="J418" s="2"/>
    </row>
    <row r="419" spans="3:10" ht="15.75" customHeight="1">
      <c r="C419" s="2"/>
      <c r="E419" s="2"/>
      <c r="G419" s="2"/>
      <c r="I419" s="2"/>
      <c r="J419" s="2"/>
    </row>
    <row r="420" spans="3:10" ht="15.75" customHeight="1">
      <c r="C420" s="2"/>
      <c r="E420" s="2"/>
      <c r="G420" s="2"/>
      <c r="I420" s="2"/>
      <c r="J420" s="2"/>
    </row>
    <row r="421" spans="3:10" ht="15.75" customHeight="1">
      <c r="C421" s="2"/>
      <c r="E421" s="2"/>
      <c r="G421" s="2"/>
      <c r="I421" s="2"/>
      <c r="J421" s="2"/>
    </row>
    <row r="422" spans="3:10" ht="15.75" customHeight="1">
      <c r="C422" s="2"/>
      <c r="E422" s="2"/>
      <c r="G422" s="2"/>
      <c r="I422" s="2"/>
      <c r="J422" s="2"/>
    </row>
    <row r="423" spans="3:10" ht="15.75" customHeight="1">
      <c r="C423" s="2"/>
      <c r="E423" s="2"/>
      <c r="G423" s="2"/>
      <c r="I423" s="2"/>
      <c r="J423" s="2"/>
    </row>
    <row r="424" spans="3:10" ht="15.75" customHeight="1">
      <c r="C424" s="2"/>
      <c r="E424" s="2"/>
      <c r="G424" s="2"/>
      <c r="I424" s="2"/>
      <c r="J424" s="2"/>
    </row>
    <row r="425" spans="3:10" ht="15.75" customHeight="1">
      <c r="C425" s="2"/>
      <c r="E425" s="2"/>
      <c r="G425" s="2"/>
      <c r="I425" s="2"/>
      <c r="J425" s="2"/>
    </row>
    <row r="426" spans="3:10" ht="15.75" customHeight="1">
      <c r="C426" s="2"/>
      <c r="E426" s="2"/>
      <c r="G426" s="2"/>
      <c r="I426" s="2"/>
      <c r="J426" s="2"/>
    </row>
    <row r="427" spans="3:10" ht="15.75" customHeight="1">
      <c r="C427" s="2"/>
      <c r="E427" s="2"/>
      <c r="G427" s="2"/>
      <c r="I427" s="2"/>
      <c r="J427" s="2"/>
    </row>
    <row r="428" spans="3:10" ht="15.75" customHeight="1">
      <c r="C428" s="2"/>
      <c r="E428" s="2"/>
      <c r="G428" s="2"/>
      <c r="I428" s="2"/>
      <c r="J428" s="2"/>
    </row>
    <row r="429" spans="3:10" ht="15.75" customHeight="1">
      <c r="C429" s="2"/>
      <c r="E429" s="2"/>
      <c r="G429" s="2"/>
      <c r="I429" s="2"/>
      <c r="J429" s="2"/>
    </row>
    <row r="430" spans="3:10" ht="15.75" customHeight="1">
      <c r="C430" s="2"/>
      <c r="E430" s="2"/>
      <c r="G430" s="2"/>
      <c r="I430" s="2"/>
      <c r="J430" s="2"/>
    </row>
    <row r="431" spans="3:10" ht="15.75" customHeight="1">
      <c r="C431" s="2"/>
      <c r="E431" s="2"/>
      <c r="G431" s="2"/>
      <c r="I431" s="2"/>
      <c r="J431" s="2"/>
    </row>
    <row r="432" spans="3:10" ht="15.75" customHeight="1">
      <c r="C432" s="2"/>
      <c r="E432" s="2"/>
      <c r="G432" s="2"/>
      <c r="I432" s="2"/>
      <c r="J432" s="2"/>
    </row>
    <row r="433" spans="3:10" ht="15.75" customHeight="1">
      <c r="C433" s="2"/>
      <c r="E433" s="2"/>
      <c r="G433" s="2"/>
      <c r="I433" s="2"/>
      <c r="J433" s="2"/>
    </row>
    <row r="434" spans="3:10" ht="15.75" customHeight="1">
      <c r="C434" s="2"/>
      <c r="E434" s="2"/>
      <c r="G434" s="2"/>
      <c r="I434" s="2"/>
      <c r="J434" s="2"/>
    </row>
    <row r="435" spans="3:10" ht="15.75" customHeight="1">
      <c r="C435" s="2"/>
      <c r="E435" s="2"/>
      <c r="G435" s="2"/>
      <c r="I435" s="2"/>
      <c r="J435" s="2"/>
    </row>
    <row r="436" spans="3:10" ht="15.75" customHeight="1">
      <c r="C436" s="2"/>
      <c r="E436" s="2"/>
      <c r="G436" s="2"/>
      <c r="I436" s="2"/>
      <c r="J436" s="2"/>
    </row>
    <row r="437" spans="3:10" ht="15.75" customHeight="1">
      <c r="C437" s="2"/>
      <c r="E437" s="2"/>
      <c r="G437" s="2"/>
      <c r="I437" s="2"/>
      <c r="J437" s="2"/>
    </row>
    <row r="438" spans="3:10" ht="15.75" customHeight="1">
      <c r="C438" s="2"/>
      <c r="E438" s="2"/>
      <c r="G438" s="2"/>
      <c r="I438" s="2"/>
      <c r="J438" s="2"/>
    </row>
    <row r="439" spans="3:10" ht="15.75" customHeight="1">
      <c r="C439" s="2"/>
      <c r="E439" s="2"/>
      <c r="G439" s="2"/>
      <c r="I439" s="2"/>
      <c r="J439" s="2"/>
    </row>
    <row r="440" spans="3:10" ht="15.75" customHeight="1">
      <c r="C440" s="2"/>
      <c r="E440" s="2"/>
      <c r="G440" s="2"/>
      <c r="I440" s="2"/>
      <c r="J440" s="2"/>
    </row>
    <row r="441" spans="3:10" ht="15.75" customHeight="1">
      <c r="C441" s="2"/>
      <c r="E441" s="2"/>
      <c r="G441" s="2"/>
      <c r="I441" s="2"/>
      <c r="J441" s="2"/>
    </row>
    <row r="442" spans="3:10" ht="15.75" customHeight="1">
      <c r="C442" s="2"/>
      <c r="E442" s="2"/>
      <c r="G442" s="2"/>
      <c r="I442" s="2"/>
      <c r="J442" s="2"/>
    </row>
    <row r="443" spans="3:10" ht="15.75" customHeight="1">
      <c r="C443" s="2"/>
      <c r="E443" s="2"/>
      <c r="G443" s="2"/>
      <c r="I443" s="2"/>
      <c r="J443" s="2"/>
    </row>
    <row r="444" spans="3:10" ht="15.75" customHeight="1">
      <c r="C444" s="2"/>
      <c r="E444" s="2"/>
      <c r="G444" s="2"/>
      <c r="I444" s="2"/>
      <c r="J444" s="2"/>
    </row>
    <row r="445" spans="3:10" ht="15.75" customHeight="1">
      <c r="C445" s="2"/>
      <c r="E445" s="2"/>
      <c r="G445" s="2"/>
      <c r="I445" s="2"/>
      <c r="J445" s="2"/>
    </row>
    <row r="446" spans="3:10" ht="15.75" customHeight="1">
      <c r="C446" s="2"/>
      <c r="E446" s="2"/>
      <c r="G446" s="2"/>
      <c r="I446" s="2"/>
      <c r="J446" s="2"/>
    </row>
    <row r="447" spans="3:10" ht="15.75" customHeight="1">
      <c r="C447" s="2"/>
      <c r="E447" s="2"/>
      <c r="G447" s="2"/>
      <c r="I447" s="2"/>
      <c r="J447" s="2"/>
    </row>
    <row r="448" spans="3:10" ht="15.75" customHeight="1">
      <c r="C448" s="2"/>
      <c r="E448" s="2"/>
      <c r="G448" s="2"/>
      <c r="I448" s="2"/>
      <c r="J448" s="2"/>
    </row>
    <row r="449" spans="3:10" ht="15.75" customHeight="1">
      <c r="C449" s="2"/>
      <c r="E449" s="2"/>
      <c r="G449" s="2"/>
      <c r="I449" s="2"/>
      <c r="J449" s="2"/>
    </row>
    <row r="450" spans="3:10" ht="15.75" customHeight="1">
      <c r="C450" s="2"/>
      <c r="E450" s="2"/>
      <c r="G450" s="2"/>
      <c r="I450" s="2"/>
      <c r="J450" s="2"/>
    </row>
    <row r="451" spans="3:10" ht="15.75" customHeight="1">
      <c r="C451" s="2"/>
      <c r="E451" s="2"/>
      <c r="G451" s="2"/>
      <c r="I451" s="2"/>
      <c r="J451" s="2"/>
    </row>
    <row r="452" spans="3:10" ht="15.75" customHeight="1">
      <c r="C452" s="2"/>
      <c r="E452" s="2"/>
      <c r="G452" s="2"/>
      <c r="I452" s="2"/>
      <c r="J452" s="2"/>
    </row>
    <row r="453" spans="3:10" ht="15.75" customHeight="1">
      <c r="C453" s="2"/>
      <c r="E453" s="2"/>
      <c r="G453" s="2"/>
      <c r="I453" s="2"/>
      <c r="J453" s="2"/>
    </row>
    <row r="454" spans="3:10" ht="15.75" customHeight="1">
      <c r="C454" s="2"/>
      <c r="E454" s="2"/>
      <c r="G454" s="2"/>
      <c r="I454" s="2"/>
      <c r="J454" s="2"/>
    </row>
    <row r="455" spans="3:10" ht="15.75" customHeight="1">
      <c r="C455" s="2"/>
      <c r="E455" s="2"/>
      <c r="G455" s="2"/>
      <c r="I455" s="2"/>
      <c r="J455" s="2"/>
    </row>
    <row r="456" spans="3:10" ht="15.75" customHeight="1">
      <c r="C456" s="2"/>
      <c r="E456" s="2"/>
      <c r="G456" s="2"/>
      <c r="I456" s="2"/>
      <c r="J456" s="2"/>
    </row>
    <row r="457" spans="3:10" ht="15.75" customHeight="1">
      <c r="C457" s="2"/>
      <c r="E457" s="2"/>
      <c r="G457" s="2"/>
      <c r="I457" s="2"/>
      <c r="J457" s="2"/>
    </row>
    <row r="458" spans="3:10" ht="15.75" customHeight="1">
      <c r="C458" s="2"/>
      <c r="E458" s="2"/>
      <c r="G458" s="2"/>
      <c r="I458" s="2"/>
      <c r="J458" s="2"/>
    </row>
    <row r="459" spans="3:10" ht="15.75" customHeight="1">
      <c r="C459" s="2"/>
      <c r="E459" s="2"/>
      <c r="G459" s="2"/>
      <c r="I459" s="2"/>
      <c r="J459" s="2"/>
    </row>
    <row r="460" spans="3:10" ht="15.75" customHeight="1">
      <c r="C460" s="2"/>
      <c r="E460" s="2"/>
      <c r="G460" s="2"/>
      <c r="I460" s="2"/>
      <c r="J460" s="2"/>
    </row>
    <row r="461" spans="3:10" ht="15.75" customHeight="1">
      <c r="C461" s="2"/>
      <c r="E461" s="2"/>
      <c r="G461" s="2"/>
      <c r="I461" s="2"/>
      <c r="J461" s="2"/>
    </row>
    <row r="462" spans="3:10" ht="15.75" customHeight="1">
      <c r="C462" s="2"/>
      <c r="E462" s="2"/>
      <c r="G462" s="2"/>
      <c r="I462" s="2"/>
      <c r="J462" s="2"/>
    </row>
    <row r="463" spans="3:10" ht="15.75" customHeight="1">
      <c r="C463" s="2"/>
      <c r="E463" s="2"/>
      <c r="G463" s="2"/>
      <c r="I463" s="2"/>
      <c r="J463" s="2"/>
    </row>
    <row r="464" spans="3:10" ht="15.75" customHeight="1">
      <c r="C464" s="2"/>
      <c r="E464" s="2"/>
      <c r="G464" s="2"/>
      <c r="I464" s="2"/>
      <c r="J464" s="2"/>
    </row>
    <row r="465" spans="3:10" ht="15.75" customHeight="1">
      <c r="C465" s="2"/>
      <c r="E465" s="2"/>
      <c r="G465" s="2"/>
      <c r="I465" s="2"/>
      <c r="J465" s="2"/>
    </row>
    <row r="466" spans="3:10" ht="15.75" customHeight="1">
      <c r="C466" s="2"/>
      <c r="E466" s="2"/>
      <c r="G466" s="2"/>
      <c r="I466" s="2"/>
      <c r="J466" s="2"/>
    </row>
    <row r="467" spans="3:10" ht="15.75" customHeight="1">
      <c r="C467" s="2"/>
      <c r="E467" s="2"/>
      <c r="G467" s="2"/>
      <c r="I467" s="2"/>
      <c r="J467" s="2"/>
    </row>
    <row r="468" spans="3:10" ht="15.75" customHeight="1">
      <c r="C468" s="2"/>
      <c r="E468" s="2"/>
      <c r="G468" s="2"/>
      <c r="I468" s="2"/>
      <c r="J468" s="2"/>
    </row>
    <row r="469" spans="3:10" ht="15.75" customHeight="1">
      <c r="C469" s="2"/>
      <c r="E469" s="2"/>
      <c r="G469" s="2"/>
      <c r="I469" s="2"/>
      <c r="J469" s="2"/>
    </row>
    <row r="470" spans="3:10" ht="15.75" customHeight="1">
      <c r="C470" s="2"/>
      <c r="E470" s="2"/>
      <c r="G470" s="2"/>
      <c r="I470" s="2"/>
      <c r="J470" s="2"/>
    </row>
    <row r="471" spans="3:10" ht="15.75" customHeight="1">
      <c r="C471" s="2"/>
      <c r="E471" s="2"/>
      <c r="G471" s="2"/>
      <c r="I471" s="2"/>
      <c r="J471" s="2"/>
    </row>
    <row r="472" spans="3:10" ht="15.75" customHeight="1">
      <c r="C472" s="2"/>
      <c r="E472" s="2"/>
      <c r="G472" s="2"/>
      <c r="I472" s="2"/>
      <c r="J472" s="2"/>
    </row>
    <row r="473" spans="3:10" ht="15.75" customHeight="1">
      <c r="C473" s="2"/>
      <c r="E473" s="2"/>
      <c r="G473" s="2"/>
      <c r="I473" s="2"/>
      <c r="J473" s="2"/>
    </row>
    <row r="474" spans="3:10" ht="15.75" customHeight="1">
      <c r="C474" s="2"/>
      <c r="E474" s="2"/>
      <c r="G474" s="2"/>
      <c r="I474" s="2"/>
      <c r="J474" s="2"/>
    </row>
    <row r="475" spans="3:10" ht="15.75" customHeight="1">
      <c r="C475" s="2"/>
      <c r="E475" s="2"/>
      <c r="G475" s="2"/>
      <c r="I475" s="2"/>
      <c r="J475" s="2"/>
    </row>
    <row r="476" spans="3:10" ht="15.75" customHeight="1">
      <c r="C476" s="2"/>
      <c r="E476" s="2"/>
      <c r="G476" s="2"/>
      <c r="I476" s="2"/>
      <c r="J476" s="2"/>
    </row>
    <row r="477" spans="3:10" ht="15.75" customHeight="1">
      <c r="C477" s="2"/>
      <c r="E477" s="2"/>
      <c r="G477" s="2"/>
      <c r="I477" s="2"/>
      <c r="J477" s="2"/>
    </row>
    <row r="478" spans="3:10" ht="15.75" customHeight="1">
      <c r="C478" s="2"/>
      <c r="E478" s="2"/>
      <c r="G478" s="2"/>
      <c r="I478" s="2"/>
      <c r="J478" s="2"/>
    </row>
    <row r="479" spans="3:10" ht="15.75" customHeight="1">
      <c r="C479" s="2"/>
      <c r="E479" s="2"/>
      <c r="G479" s="2"/>
      <c r="I479" s="2"/>
      <c r="J479" s="2"/>
    </row>
    <row r="480" spans="3:10" ht="15.75" customHeight="1">
      <c r="C480" s="2"/>
      <c r="E480" s="2"/>
      <c r="G480" s="2"/>
      <c r="I480" s="2"/>
      <c r="J480" s="2"/>
    </row>
    <row r="481" spans="3:10" ht="15.75" customHeight="1">
      <c r="C481" s="2"/>
      <c r="E481" s="2"/>
      <c r="G481" s="2"/>
      <c r="I481" s="2"/>
      <c r="J481" s="2"/>
    </row>
    <row r="482" spans="3:10" ht="15.75" customHeight="1">
      <c r="C482" s="2"/>
      <c r="E482" s="2"/>
      <c r="G482" s="2"/>
      <c r="I482" s="2"/>
      <c r="J482" s="2"/>
    </row>
    <row r="483" spans="3:10" ht="15.75" customHeight="1">
      <c r="C483" s="2"/>
      <c r="E483" s="2"/>
      <c r="G483" s="2"/>
      <c r="I483" s="2"/>
      <c r="J483" s="2"/>
    </row>
    <row r="484" spans="3:10" ht="15.75" customHeight="1">
      <c r="C484" s="2"/>
      <c r="E484" s="2"/>
      <c r="G484" s="2"/>
      <c r="I484" s="2"/>
      <c r="J484" s="2"/>
    </row>
    <row r="485" spans="3:10" ht="15.75" customHeight="1">
      <c r="C485" s="2"/>
      <c r="E485" s="2"/>
      <c r="G485" s="2"/>
      <c r="I485" s="2"/>
      <c r="J485" s="2"/>
    </row>
    <row r="486" spans="3:10" ht="15.75" customHeight="1">
      <c r="C486" s="2"/>
      <c r="E486" s="2"/>
      <c r="G486" s="2"/>
      <c r="I486" s="2"/>
      <c r="J486" s="2"/>
    </row>
    <row r="487" spans="3:10" ht="15.75" customHeight="1">
      <c r="C487" s="2"/>
      <c r="E487" s="2"/>
      <c r="G487" s="2"/>
      <c r="I487" s="2"/>
      <c r="J487" s="2"/>
    </row>
    <row r="488" spans="3:10" ht="15.75" customHeight="1">
      <c r="C488" s="2"/>
      <c r="E488" s="2"/>
      <c r="G488" s="2"/>
      <c r="I488" s="2"/>
      <c r="J488" s="2"/>
    </row>
    <row r="489" spans="3:10" ht="15.75" customHeight="1">
      <c r="C489" s="2"/>
      <c r="E489" s="2"/>
      <c r="G489" s="2"/>
      <c r="I489" s="2"/>
      <c r="J489" s="2"/>
    </row>
    <row r="490" spans="3:10" ht="15.75" customHeight="1">
      <c r="C490" s="2"/>
      <c r="E490" s="2"/>
      <c r="G490" s="2"/>
      <c r="I490" s="2"/>
      <c r="J490" s="2"/>
    </row>
    <row r="491" spans="3:10" ht="15.75" customHeight="1">
      <c r="C491" s="2"/>
      <c r="E491" s="2"/>
      <c r="G491" s="2"/>
      <c r="I491" s="2"/>
      <c r="J491" s="2"/>
    </row>
    <row r="492" spans="3:10" ht="15.75" customHeight="1">
      <c r="C492" s="2"/>
      <c r="E492" s="2"/>
      <c r="G492" s="2"/>
      <c r="I492" s="2"/>
      <c r="J492" s="2"/>
    </row>
    <row r="493" spans="3:10" ht="15.75" customHeight="1">
      <c r="C493" s="2"/>
      <c r="E493" s="2"/>
      <c r="G493" s="2"/>
      <c r="I493" s="2"/>
      <c r="J493" s="2"/>
    </row>
    <row r="494" spans="3:10" ht="15.75" customHeight="1">
      <c r="C494" s="2"/>
      <c r="E494" s="2"/>
      <c r="G494" s="2"/>
      <c r="I494" s="2"/>
      <c r="J494" s="2"/>
    </row>
    <row r="495" spans="3:10" ht="15.75" customHeight="1">
      <c r="C495" s="2"/>
      <c r="E495" s="2"/>
      <c r="G495" s="2"/>
      <c r="I495" s="2"/>
      <c r="J495" s="2"/>
    </row>
    <row r="496" spans="3:10" ht="15.75" customHeight="1">
      <c r="C496" s="2"/>
      <c r="E496" s="2"/>
      <c r="G496" s="2"/>
      <c r="I496" s="2"/>
      <c r="J496" s="2"/>
    </row>
    <row r="497" spans="3:10" ht="15.75" customHeight="1">
      <c r="C497" s="2"/>
      <c r="E497" s="2"/>
      <c r="G497" s="2"/>
      <c r="I497" s="2"/>
      <c r="J497" s="2"/>
    </row>
    <row r="498" spans="3:10" ht="15.75" customHeight="1">
      <c r="C498" s="2"/>
      <c r="E498" s="2"/>
      <c r="G498" s="2"/>
      <c r="I498" s="2"/>
      <c r="J498" s="2"/>
    </row>
    <row r="499" spans="3:10" ht="15.75" customHeight="1">
      <c r="C499" s="2"/>
      <c r="E499" s="2"/>
      <c r="G499" s="2"/>
      <c r="I499" s="2"/>
      <c r="J499" s="2"/>
    </row>
    <row r="500" spans="3:10" ht="15.75" customHeight="1">
      <c r="C500" s="2"/>
      <c r="E500" s="2"/>
      <c r="G500" s="2"/>
      <c r="I500" s="2"/>
      <c r="J500" s="2"/>
    </row>
    <row r="501" spans="3:10" ht="15.75" customHeight="1">
      <c r="C501" s="2"/>
      <c r="E501" s="2"/>
      <c r="G501" s="2"/>
      <c r="I501" s="2"/>
      <c r="J501" s="2"/>
    </row>
    <row r="502" spans="3:10" ht="15.75" customHeight="1">
      <c r="C502" s="2"/>
      <c r="E502" s="2"/>
      <c r="G502" s="2"/>
      <c r="I502" s="2"/>
      <c r="J502" s="2"/>
    </row>
    <row r="503" spans="3:10" ht="15.75" customHeight="1">
      <c r="C503" s="2"/>
      <c r="E503" s="2"/>
      <c r="G503" s="2"/>
      <c r="I503" s="2"/>
      <c r="J503" s="2"/>
    </row>
    <row r="504" spans="3:10" ht="15.75" customHeight="1">
      <c r="C504" s="2"/>
      <c r="E504" s="2"/>
      <c r="G504" s="2"/>
      <c r="I504" s="2"/>
      <c r="J504" s="2"/>
    </row>
    <row r="505" spans="3:10" ht="15.75" customHeight="1">
      <c r="C505" s="2"/>
      <c r="E505" s="2"/>
      <c r="G505" s="2"/>
      <c r="I505" s="2"/>
      <c r="J505" s="2"/>
    </row>
    <row r="506" spans="3:10" ht="15.75" customHeight="1">
      <c r="C506" s="2"/>
      <c r="E506" s="2"/>
      <c r="G506" s="2"/>
      <c r="I506" s="2"/>
      <c r="J506" s="2"/>
    </row>
    <row r="507" spans="3:10" ht="15.75" customHeight="1">
      <c r="C507" s="2"/>
      <c r="E507" s="2"/>
      <c r="G507" s="2"/>
      <c r="I507" s="2"/>
      <c r="J507" s="2"/>
    </row>
    <row r="508" spans="3:10" ht="15.75" customHeight="1">
      <c r="C508" s="2"/>
      <c r="E508" s="2"/>
      <c r="G508" s="2"/>
      <c r="I508" s="2"/>
      <c r="J508" s="2"/>
    </row>
    <row r="509" spans="3:10" ht="15.75" customHeight="1">
      <c r="C509" s="2"/>
      <c r="E509" s="2"/>
      <c r="G509" s="2"/>
      <c r="I509" s="2"/>
      <c r="J509" s="2"/>
    </row>
    <row r="510" spans="3:10" ht="15.75" customHeight="1">
      <c r="C510" s="2"/>
      <c r="E510" s="2"/>
      <c r="G510" s="2"/>
      <c r="I510" s="2"/>
      <c r="J510" s="2"/>
    </row>
    <row r="511" spans="3:10" ht="15.75" customHeight="1">
      <c r="C511" s="2"/>
      <c r="E511" s="2"/>
      <c r="G511" s="2"/>
      <c r="I511" s="2"/>
      <c r="J511" s="2"/>
    </row>
    <row r="512" spans="3:10" ht="15.75" customHeight="1">
      <c r="C512" s="2"/>
      <c r="E512" s="2"/>
      <c r="G512" s="2"/>
      <c r="I512" s="2"/>
      <c r="J512" s="2"/>
    </row>
    <row r="513" spans="3:10" ht="15.75" customHeight="1">
      <c r="C513" s="2"/>
      <c r="E513" s="2"/>
      <c r="G513" s="2"/>
      <c r="I513" s="2"/>
      <c r="J513" s="2"/>
    </row>
    <row r="514" spans="3:10" ht="15.75" customHeight="1">
      <c r="C514" s="2"/>
      <c r="E514" s="2"/>
      <c r="G514" s="2"/>
      <c r="I514" s="2"/>
      <c r="J514" s="2"/>
    </row>
    <row r="515" spans="3:10" ht="15.75" customHeight="1">
      <c r="C515" s="2"/>
      <c r="E515" s="2"/>
      <c r="G515" s="2"/>
      <c r="I515" s="2"/>
      <c r="J515" s="2"/>
    </row>
    <row r="516" spans="3:10" ht="15.75" customHeight="1">
      <c r="C516" s="2"/>
      <c r="E516" s="2"/>
      <c r="G516" s="2"/>
      <c r="I516" s="2"/>
      <c r="J516" s="2"/>
    </row>
    <row r="517" spans="3:10" ht="15.75" customHeight="1">
      <c r="C517" s="2"/>
      <c r="E517" s="2"/>
      <c r="G517" s="2"/>
      <c r="I517" s="2"/>
      <c r="J517" s="2"/>
    </row>
    <row r="518" spans="3:10" ht="15.75" customHeight="1">
      <c r="C518" s="2"/>
      <c r="E518" s="2"/>
      <c r="G518" s="2"/>
      <c r="I518" s="2"/>
      <c r="J518" s="2"/>
    </row>
    <row r="519" spans="3:10" ht="15.75" customHeight="1">
      <c r="C519" s="2"/>
      <c r="E519" s="2"/>
      <c r="G519" s="2"/>
      <c r="I519" s="2"/>
      <c r="J519" s="2"/>
    </row>
    <row r="520" spans="3:10" ht="15.75" customHeight="1">
      <c r="C520" s="2"/>
      <c r="E520" s="2"/>
      <c r="G520" s="2"/>
      <c r="I520" s="2"/>
      <c r="J520" s="2"/>
    </row>
    <row r="521" spans="3:10" ht="15.75" customHeight="1">
      <c r="C521" s="2"/>
      <c r="E521" s="2"/>
      <c r="G521" s="2"/>
      <c r="I521" s="2"/>
      <c r="J521" s="2"/>
    </row>
    <row r="522" spans="3:10" ht="15.75" customHeight="1">
      <c r="C522" s="2"/>
      <c r="E522" s="2"/>
      <c r="G522" s="2"/>
      <c r="I522" s="2"/>
      <c r="J522" s="2"/>
    </row>
    <row r="523" spans="3:10" ht="15.75" customHeight="1">
      <c r="C523" s="2"/>
      <c r="E523" s="2"/>
      <c r="G523" s="2"/>
      <c r="I523" s="2"/>
      <c r="J523" s="2"/>
    </row>
    <row r="524" spans="3:10" ht="15.75" customHeight="1">
      <c r="C524" s="2"/>
      <c r="E524" s="2"/>
      <c r="G524" s="2"/>
      <c r="I524" s="2"/>
      <c r="J524" s="2"/>
    </row>
    <row r="525" spans="3:10" ht="15.75" customHeight="1">
      <c r="C525" s="2"/>
      <c r="E525" s="2"/>
      <c r="G525" s="2"/>
      <c r="I525" s="2"/>
      <c r="J525" s="2"/>
    </row>
    <row r="526" spans="3:10" ht="15.75" customHeight="1">
      <c r="C526" s="2"/>
      <c r="E526" s="2"/>
      <c r="G526" s="2"/>
      <c r="I526" s="2"/>
      <c r="J526" s="2"/>
    </row>
    <row r="527" spans="3:10" ht="15.75" customHeight="1">
      <c r="C527" s="2"/>
      <c r="E527" s="2"/>
      <c r="G527" s="2"/>
      <c r="I527" s="2"/>
      <c r="J527" s="2"/>
    </row>
    <row r="528" spans="3:10" ht="15.75" customHeight="1">
      <c r="C528" s="2"/>
      <c r="E528" s="2"/>
      <c r="G528" s="2"/>
      <c r="I528" s="2"/>
      <c r="J528" s="2"/>
    </row>
    <row r="529" spans="3:10" ht="15.75" customHeight="1">
      <c r="C529" s="2"/>
      <c r="E529" s="2"/>
      <c r="G529" s="2"/>
      <c r="I529" s="2"/>
      <c r="J529" s="2"/>
    </row>
    <row r="530" spans="3:10" ht="15.75" customHeight="1">
      <c r="C530" s="2"/>
      <c r="E530" s="2"/>
      <c r="G530" s="2"/>
      <c r="I530" s="2"/>
      <c r="J530" s="2"/>
    </row>
    <row r="531" spans="3:10" ht="15.75" customHeight="1">
      <c r="C531" s="2"/>
      <c r="E531" s="2"/>
      <c r="G531" s="2"/>
      <c r="I531" s="2"/>
      <c r="J531" s="2"/>
    </row>
    <row r="532" spans="3:10" ht="15.75" customHeight="1">
      <c r="C532" s="2"/>
      <c r="E532" s="2"/>
      <c r="G532" s="2"/>
      <c r="I532" s="2"/>
      <c r="J532" s="2"/>
    </row>
    <row r="533" spans="3:10" ht="15.75" customHeight="1">
      <c r="C533" s="2"/>
      <c r="E533" s="2"/>
      <c r="G533" s="2"/>
      <c r="I533" s="2"/>
      <c r="J533" s="2"/>
    </row>
    <row r="534" spans="3:10" ht="15.75" customHeight="1">
      <c r="C534" s="2"/>
      <c r="E534" s="2"/>
      <c r="G534" s="2"/>
      <c r="I534" s="2"/>
      <c r="J534" s="2"/>
    </row>
    <row r="535" spans="3:10" ht="15.75" customHeight="1">
      <c r="C535" s="2"/>
      <c r="E535" s="2"/>
      <c r="G535" s="2"/>
      <c r="I535" s="2"/>
      <c r="J535" s="2"/>
    </row>
    <row r="536" spans="3:10" ht="15.75" customHeight="1">
      <c r="C536" s="2"/>
      <c r="E536" s="2"/>
      <c r="G536" s="2"/>
      <c r="I536" s="2"/>
      <c r="J536" s="2"/>
    </row>
    <row r="537" spans="3:10" ht="15.75" customHeight="1">
      <c r="C537" s="2"/>
      <c r="E537" s="2"/>
      <c r="G537" s="2"/>
      <c r="I537" s="2"/>
      <c r="J537" s="2"/>
    </row>
    <row r="538" spans="3:10" ht="15.75" customHeight="1">
      <c r="C538" s="2"/>
      <c r="E538" s="2"/>
      <c r="G538" s="2"/>
      <c r="I538" s="2"/>
      <c r="J538" s="2"/>
    </row>
    <row r="539" spans="3:10" ht="15.75" customHeight="1">
      <c r="C539" s="2"/>
      <c r="E539" s="2"/>
      <c r="G539" s="2"/>
      <c r="I539" s="2"/>
      <c r="J539" s="2"/>
    </row>
    <row r="540" spans="3:10" ht="15.75" customHeight="1">
      <c r="C540" s="2"/>
      <c r="E540" s="2"/>
      <c r="G540" s="2"/>
      <c r="I540" s="2"/>
      <c r="J540" s="2"/>
    </row>
    <row r="541" spans="3:10" ht="15.75" customHeight="1">
      <c r="C541" s="2"/>
      <c r="E541" s="2"/>
      <c r="G541" s="2"/>
      <c r="I541" s="2"/>
      <c r="J541" s="2"/>
    </row>
    <row r="542" spans="3:10" ht="15.75" customHeight="1">
      <c r="C542" s="2"/>
      <c r="E542" s="2"/>
      <c r="G542" s="2"/>
      <c r="I542" s="2"/>
      <c r="J542" s="2"/>
    </row>
    <row r="543" spans="3:10" ht="15.75" customHeight="1">
      <c r="C543" s="2"/>
      <c r="E543" s="2"/>
      <c r="G543" s="2"/>
      <c r="I543" s="2"/>
      <c r="J543" s="2"/>
    </row>
    <row r="544" spans="3:10" ht="15.75" customHeight="1">
      <c r="C544" s="2"/>
      <c r="E544" s="2"/>
      <c r="G544" s="2"/>
      <c r="I544" s="2"/>
      <c r="J544" s="2"/>
    </row>
    <row r="545" spans="3:10" ht="15.75" customHeight="1">
      <c r="C545" s="2"/>
      <c r="E545" s="2"/>
      <c r="G545" s="2"/>
      <c r="I545" s="2"/>
      <c r="J545" s="2"/>
    </row>
    <row r="546" spans="3:10" ht="15.75" customHeight="1">
      <c r="C546" s="2"/>
      <c r="E546" s="2"/>
      <c r="G546" s="2"/>
      <c r="I546" s="2"/>
      <c r="J546" s="2"/>
    </row>
    <row r="547" spans="3:10" ht="15.75" customHeight="1">
      <c r="C547" s="2"/>
      <c r="E547" s="2"/>
      <c r="G547" s="2"/>
      <c r="I547" s="2"/>
      <c r="J547" s="2"/>
    </row>
    <row r="548" spans="3:10" ht="15.75" customHeight="1">
      <c r="C548" s="2"/>
      <c r="E548" s="2"/>
      <c r="G548" s="2"/>
      <c r="I548" s="2"/>
      <c r="J548" s="2"/>
    </row>
    <row r="549" spans="3:10" ht="15.75" customHeight="1">
      <c r="C549" s="2"/>
      <c r="E549" s="2"/>
      <c r="G549" s="2"/>
      <c r="I549" s="2"/>
      <c r="J549" s="2"/>
    </row>
    <row r="550" spans="3:10" ht="15.75" customHeight="1">
      <c r="C550" s="2"/>
      <c r="E550" s="2"/>
      <c r="G550" s="2"/>
      <c r="I550" s="2"/>
      <c r="J550" s="2"/>
    </row>
    <row r="551" spans="3:10" ht="15.75" customHeight="1">
      <c r="C551" s="2"/>
      <c r="E551" s="2"/>
      <c r="G551" s="2"/>
      <c r="I551" s="2"/>
      <c r="J551" s="2"/>
    </row>
    <row r="552" spans="3:10" ht="15.75" customHeight="1">
      <c r="C552" s="2"/>
      <c r="E552" s="2"/>
      <c r="G552" s="2"/>
      <c r="I552" s="2"/>
      <c r="J552" s="2"/>
    </row>
    <row r="553" spans="3:10" ht="15.75" customHeight="1">
      <c r="C553" s="2"/>
      <c r="E553" s="2"/>
      <c r="G553" s="2"/>
      <c r="I553" s="2"/>
      <c r="J553" s="2"/>
    </row>
    <row r="554" spans="3:10" ht="15.75" customHeight="1">
      <c r="C554" s="2"/>
      <c r="E554" s="2"/>
      <c r="G554" s="2"/>
      <c r="I554" s="2"/>
      <c r="J554" s="2"/>
    </row>
    <row r="555" spans="3:10" ht="15.75" customHeight="1">
      <c r="C555" s="2"/>
      <c r="E555" s="2"/>
      <c r="G555" s="2"/>
      <c r="I555" s="2"/>
      <c r="J555" s="2"/>
    </row>
    <row r="556" spans="3:10" ht="15.75" customHeight="1">
      <c r="C556" s="2"/>
      <c r="E556" s="2"/>
      <c r="G556" s="2"/>
      <c r="I556" s="2"/>
      <c r="J556" s="2"/>
    </row>
    <row r="557" spans="3:10" ht="15.75" customHeight="1">
      <c r="C557" s="2"/>
      <c r="E557" s="2"/>
      <c r="G557" s="2"/>
      <c r="I557" s="2"/>
      <c r="J557" s="2"/>
    </row>
    <row r="558" spans="3:10" ht="15.75" customHeight="1">
      <c r="C558" s="2"/>
      <c r="E558" s="2"/>
      <c r="G558" s="2"/>
      <c r="I558" s="2"/>
      <c r="J558" s="2"/>
    </row>
    <row r="559" spans="3:10" ht="15.75" customHeight="1">
      <c r="C559" s="2"/>
      <c r="E559" s="2"/>
      <c r="G559" s="2"/>
      <c r="I559" s="2"/>
      <c r="J559" s="2"/>
    </row>
    <row r="560" spans="3:10" ht="15.75" customHeight="1">
      <c r="C560" s="2"/>
      <c r="E560" s="2"/>
      <c r="G560" s="2"/>
      <c r="I560" s="2"/>
      <c r="J560" s="2"/>
    </row>
    <row r="561" spans="3:10" ht="15.75" customHeight="1">
      <c r="C561" s="2"/>
      <c r="E561" s="2"/>
      <c r="G561" s="2"/>
      <c r="I561" s="2"/>
      <c r="J561" s="2"/>
    </row>
    <row r="562" spans="3:10" ht="15.75" customHeight="1">
      <c r="C562" s="2"/>
      <c r="E562" s="2"/>
      <c r="G562" s="2"/>
      <c r="I562" s="2"/>
      <c r="J562" s="2"/>
    </row>
    <row r="563" spans="3:10" ht="15.75" customHeight="1">
      <c r="C563" s="2"/>
      <c r="E563" s="2"/>
      <c r="G563" s="2"/>
      <c r="I563" s="2"/>
      <c r="J563" s="2"/>
    </row>
    <row r="564" spans="3:10" ht="15.75" customHeight="1">
      <c r="C564" s="2"/>
      <c r="E564" s="2"/>
      <c r="G564" s="2"/>
      <c r="I564" s="2"/>
      <c r="J564" s="2"/>
    </row>
    <row r="565" spans="3:10" ht="15.75" customHeight="1">
      <c r="C565" s="2"/>
      <c r="E565" s="2"/>
      <c r="G565" s="2"/>
      <c r="I565" s="2"/>
      <c r="J565" s="2"/>
    </row>
    <row r="566" spans="3:10" ht="15.75" customHeight="1">
      <c r="C566" s="2"/>
      <c r="E566" s="2"/>
      <c r="G566" s="2"/>
      <c r="I566" s="2"/>
      <c r="J566" s="2"/>
    </row>
    <row r="567" spans="3:10" ht="15.75" customHeight="1">
      <c r="C567" s="2"/>
      <c r="E567" s="2"/>
      <c r="G567" s="2"/>
      <c r="I567" s="2"/>
      <c r="J567" s="2"/>
    </row>
    <row r="568" spans="3:10" ht="15.75" customHeight="1">
      <c r="C568" s="2"/>
      <c r="E568" s="2"/>
      <c r="G568" s="2"/>
      <c r="I568" s="2"/>
      <c r="J568" s="2"/>
    </row>
    <row r="569" spans="3:10" ht="15.75" customHeight="1">
      <c r="C569" s="2"/>
      <c r="E569" s="2"/>
      <c r="G569" s="2"/>
      <c r="I569" s="2"/>
      <c r="J569" s="2"/>
    </row>
    <row r="570" spans="3:10" ht="15.75" customHeight="1">
      <c r="C570" s="2"/>
      <c r="E570" s="2"/>
      <c r="G570" s="2"/>
      <c r="I570" s="2"/>
      <c r="J570" s="2"/>
    </row>
    <row r="571" spans="3:10" ht="15.75" customHeight="1">
      <c r="C571" s="2"/>
      <c r="E571" s="2"/>
      <c r="G571" s="2"/>
      <c r="I571" s="2"/>
      <c r="J571" s="2"/>
    </row>
    <row r="572" spans="3:10" ht="15.75" customHeight="1">
      <c r="C572" s="2"/>
      <c r="E572" s="2"/>
      <c r="G572" s="2"/>
      <c r="I572" s="2"/>
      <c r="J572" s="2"/>
    </row>
    <row r="573" spans="3:10" ht="15.75" customHeight="1">
      <c r="C573" s="2"/>
      <c r="E573" s="2"/>
      <c r="G573" s="2"/>
      <c r="I573" s="2"/>
      <c r="J573" s="2"/>
    </row>
    <row r="574" spans="3:10" ht="15.75" customHeight="1">
      <c r="C574" s="2"/>
      <c r="E574" s="2"/>
      <c r="G574" s="2"/>
      <c r="I574" s="2"/>
      <c r="J574" s="2"/>
    </row>
    <row r="575" spans="3:10" ht="15.75" customHeight="1">
      <c r="C575" s="2"/>
      <c r="E575" s="2"/>
      <c r="G575" s="2"/>
      <c r="I575" s="2"/>
      <c r="J575" s="2"/>
    </row>
    <row r="576" spans="3:10" ht="15.75" customHeight="1">
      <c r="C576" s="2"/>
      <c r="E576" s="2"/>
      <c r="G576" s="2"/>
      <c r="I576" s="2"/>
      <c r="J576" s="2"/>
    </row>
    <row r="577" spans="3:10" ht="15.75" customHeight="1">
      <c r="C577" s="2"/>
      <c r="E577" s="2"/>
      <c r="G577" s="2"/>
      <c r="I577" s="2"/>
      <c r="J577" s="2"/>
    </row>
    <row r="578" spans="3:10" ht="15.75" customHeight="1">
      <c r="C578" s="2"/>
      <c r="E578" s="2"/>
      <c r="G578" s="2"/>
      <c r="I578" s="2"/>
      <c r="J578" s="2"/>
    </row>
    <row r="579" spans="3:10" ht="15.75" customHeight="1">
      <c r="C579" s="2"/>
      <c r="E579" s="2"/>
      <c r="G579" s="2"/>
      <c r="I579" s="2"/>
      <c r="J579" s="2"/>
    </row>
    <row r="580" spans="3:10" ht="15.75" customHeight="1">
      <c r="C580" s="2"/>
      <c r="E580" s="2"/>
      <c r="G580" s="2"/>
      <c r="I580" s="2"/>
      <c r="J580" s="2"/>
    </row>
    <row r="581" spans="3:10" ht="15.75" customHeight="1">
      <c r="C581" s="2"/>
      <c r="E581" s="2"/>
      <c r="G581" s="2"/>
      <c r="I581" s="2"/>
      <c r="J581" s="2"/>
    </row>
    <row r="582" spans="3:10" ht="15.75" customHeight="1">
      <c r="C582" s="2"/>
      <c r="E582" s="2"/>
      <c r="G582" s="2"/>
      <c r="I582" s="2"/>
      <c r="J582" s="2"/>
    </row>
    <row r="583" spans="3:10" ht="15.75" customHeight="1">
      <c r="C583" s="2"/>
      <c r="E583" s="2"/>
      <c r="G583" s="2"/>
      <c r="I583" s="2"/>
      <c r="J583" s="2"/>
    </row>
    <row r="584" spans="3:10" ht="15.75" customHeight="1">
      <c r="C584" s="2"/>
      <c r="E584" s="2"/>
      <c r="G584" s="2"/>
      <c r="I584" s="2"/>
      <c r="J584" s="2"/>
    </row>
    <row r="585" spans="3:10" ht="15.75" customHeight="1">
      <c r="C585" s="2"/>
      <c r="E585" s="2"/>
      <c r="G585" s="2"/>
      <c r="I585" s="2"/>
      <c r="J585" s="2"/>
    </row>
    <row r="586" spans="3:10" ht="15.75" customHeight="1">
      <c r="C586" s="2"/>
      <c r="E586" s="2"/>
      <c r="G586" s="2"/>
      <c r="I586" s="2"/>
      <c r="J586" s="2"/>
    </row>
    <row r="587" spans="3:10" ht="15.75" customHeight="1">
      <c r="C587" s="2"/>
      <c r="E587" s="2"/>
      <c r="G587" s="2"/>
      <c r="I587" s="2"/>
      <c r="J587" s="2"/>
    </row>
    <row r="588" spans="3:10" ht="15.75" customHeight="1">
      <c r="C588" s="2"/>
      <c r="E588" s="2"/>
      <c r="G588" s="2"/>
      <c r="I588" s="2"/>
      <c r="J588" s="2"/>
    </row>
    <row r="589" spans="3:10" ht="15.75" customHeight="1">
      <c r="C589" s="2"/>
      <c r="E589" s="2"/>
      <c r="G589" s="2"/>
      <c r="I589" s="2"/>
      <c r="J589" s="2"/>
    </row>
    <row r="590" spans="3:10" ht="15.75" customHeight="1">
      <c r="C590" s="2"/>
      <c r="E590" s="2"/>
      <c r="G590" s="2"/>
      <c r="I590" s="2"/>
      <c r="J590" s="2"/>
    </row>
    <row r="591" spans="3:10" ht="15.75" customHeight="1">
      <c r="C591" s="2"/>
      <c r="E591" s="2"/>
      <c r="G591" s="2"/>
      <c r="I591" s="2"/>
      <c r="J591" s="2"/>
    </row>
    <row r="592" spans="3:10" ht="15.75" customHeight="1">
      <c r="C592" s="2"/>
      <c r="E592" s="2"/>
      <c r="G592" s="2"/>
      <c r="I592" s="2"/>
      <c r="J592" s="2"/>
    </row>
    <row r="593" spans="3:10" ht="15.75" customHeight="1">
      <c r="C593" s="2"/>
      <c r="E593" s="2"/>
      <c r="G593" s="2"/>
      <c r="I593" s="2"/>
      <c r="J593" s="2"/>
    </row>
    <row r="594" spans="3:10" ht="15.75" customHeight="1">
      <c r="C594" s="2"/>
      <c r="E594" s="2"/>
      <c r="G594" s="2"/>
      <c r="I594" s="2"/>
      <c r="J594" s="2"/>
    </row>
    <row r="595" spans="3:10" ht="15.75" customHeight="1">
      <c r="C595" s="2"/>
      <c r="E595" s="2"/>
      <c r="G595" s="2"/>
      <c r="I595" s="2"/>
      <c r="J595" s="2"/>
    </row>
    <row r="596" spans="3:10" ht="15.75" customHeight="1">
      <c r="C596" s="2"/>
      <c r="E596" s="2"/>
      <c r="G596" s="2"/>
      <c r="I596" s="2"/>
      <c r="J596" s="2"/>
    </row>
    <row r="597" spans="3:10" ht="15.75" customHeight="1">
      <c r="C597" s="2"/>
      <c r="E597" s="2"/>
      <c r="G597" s="2"/>
      <c r="I597" s="2"/>
      <c r="J597" s="2"/>
    </row>
    <row r="598" spans="3:10" ht="15.75" customHeight="1">
      <c r="C598" s="2"/>
      <c r="E598" s="2"/>
      <c r="G598" s="2"/>
      <c r="I598" s="2"/>
      <c r="J598" s="2"/>
    </row>
    <row r="599" spans="3:10" ht="15.75" customHeight="1">
      <c r="C599" s="2"/>
      <c r="E599" s="2"/>
      <c r="G599" s="2"/>
      <c r="I599" s="2"/>
      <c r="J599" s="2"/>
    </row>
    <row r="600" spans="3:10" ht="15.75" customHeight="1">
      <c r="C600" s="2"/>
      <c r="E600" s="2"/>
      <c r="G600" s="2"/>
      <c r="I600" s="2"/>
      <c r="J600" s="2"/>
    </row>
    <row r="601" spans="3:10" ht="15.75" customHeight="1">
      <c r="C601" s="2"/>
      <c r="E601" s="2"/>
      <c r="G601" s="2"/>
      <c r="I601" s="2"/>
      <c r="J601" s="2"/>
    </row>
    <row r="602" spans="3:10" ht="15.75" customHeight="1">
      <c r="C602" s="2"/>
      <c r="E602" s="2"/>
      <c r="G602" s="2"/>
      <c r="I602" s="2"/>
      <c r="J602" s="2"/>
    </row>
    <row r="603" spans="3:10" ht="15.75" customHeight="1">
      <c r="C603" s="2"/>
      <c r="E603" s="2"/>
      <c r="G603" s="2"/>
      <c r="I603" s="2"/>
      <c r="J603" s="2"/>
    </row>
    <row r="604" spans="3:10" ht="15.75" customHeight="1">
      <c r="C604" s="2"/>
      <c r="E604" s="2"/>
      <c r="G604" s="2"/>
      <c r="I604" s="2"/>
      <c r="J604" s="2"/>
    </row>
    <row r="605" spans="3:10" ht="15.75" customHeight="1">
      <c r="C605" s="2"/>
      <c r="E605" s="2"/>
      <c r="G605" s="2"/>
      <c r="I605" s="2"/>
      <c r="J605" s="2"/>
    </row>
    <row r="606" spans="3:10" ht="15.75" customHeight="1">
      <c r="C606" s="2"/>
      <c r="E606" s="2"/>
      <c r="G606" s="2"/>
      <c r="I606" s="2"/>
      <c r="J606" s="2"/>
    </row>
    <row r="607" spans="3:10" ht="15.75" customHeight="1">
      <c r="C607" s="2"/>
      <c r="E607" s="2"/>
      <c r="G607" s="2"/>
      <c r="I607" s="2"/>
      <c r="J607" s="2"/>
    </row>
    <row r="608" spans="3:10" ht="15.75" customHeight="1">
      <c r="C608" s="2"/>
      <c r="E608" s="2"/>
      <c r="G608" s="2"/>
      <c r="I608" s="2"/>
      <c r="J608" s="2"/>
    </row>
    <row r="609" spans="3:10" ht="15.75" customHeight="1">
      <c r="C609" s="2"/>
      <c r="E609" s="2"/>
      <c r="G609" s="2"/>
      <c r="I609" s="2"/>
      <c r="J609" s="2"/>
    </row>
    <row r="610" spans="3:10" ht="15.75" customHeight="1">
      <c r="C610" s="2"/>
      <c r="E610" s="2"/>
      <c r="G610" s="2"/>
      <c r="I610" s="2"/>
      <c r="J610" s="2"/>
    </row>
    <row r="611" spans="3:10" ht="15.75" customHeight="1">
      <c r="C611" s="2"/>
      <c r="E611" s="2"/>
      <c r="G611" s="2"/>
      <c r="I611" s="2"/>
      <c r="J611" s="2"/>
    </row>
    <row r="612" spans="3:10" ht="15.75" customHeight="1">
      <c r="C612" s="2"/>
      <c r="E612" s="2"/>
      <c r="G612" s="2"/>
      <c r="I612" s="2"/>
      <c r="J612" s="2"/>
    </row>
    <row r="613" spans="3:10" ht="15.75" customHeight="1">
      <c r="C613" s="2"/>
      <c r="E613" s="2"/>
      <c r="G613" s="2"/>
      <c r="I613" s="2"/>
      <c r="J613" s="2"/>
    </row>
    <row r="614" spans="3:10" ht="15.75" customHeight="1">
      <c r="C614" s="2"/>
      <c r="E614" s="2"/>
      <c r="G614" s="2"/>
      <c r="I614" s="2"/>
      <c r="J614" s="2"/>
    </row>
    <row r="615" spans="3:10" ht="15.75" customHeight="1">
      <c r="C615" s="2"/>
      <c r="E615" s="2"/>
      <c r="G615" s="2"/>
      <c r="I615" s="2"/>
      <c r="J615" s="2"/>
    </row>
    <row r="616" spans="3:10" ht="15.75" customHeight="1">
      <c r="C616" s="2"/>
      <c r="E616" s="2"/>
      <c r="G616" s="2"/>
      <c r="I616" s="2"/>
      <c r="J616" s="2"/>
    </row>
    <row r="617" spans="3:10" ht="15.75" customHeight="1">
      <c r="C617" s="2"/>
      <c r="E617" s="2"/>
      <c r="G617" s="2"/>
      <c r="I617" s="2"/>
      <c r="J617" s="2"/>
    </row>
    <row r="618" spans="3:10" ht="15.75" customHeight="1">
      <c r="C618" s="2"/>
      <c r="E618" s="2"/>
      <c r="G618" s="2"/>
      <c r="I618" s="2"/>
      <c r="J618" s="2"/>
    </row>
    <row r="619" spans="3:10" ht="15.75" customHeight="1">
      <c r="C619" s="2"/>
      <c r="E619" s="2"/>
      <c r="G619" s="2"/>
      <c r="I619" s="2"/>
      <c r="J619" s="2"/>
    </row>
    <row r="620" spans="3:10" ht="15.75" customHeight="1">
      <c r="C620" s="2"/>
      <c r="E620" s="2"/>
      <c r="G620" s="2"/>
      <c r="I620" s="2"/>
      <c r="J620" s="2"/>
    </row>
    <row r="621" spans="3:10" ht="15.75" customHeight="1">
      <c r="C621" s="2"/>
      <c r="E621" s="2"/>
      <c r="G621" s="2"/>
      <c r="I621" s="2"/>
      <c r="J621" s="2"/>
    </row>
    <row r="622" spans="3:10" ht="15.75" customHeight="1">
      <c r="C622" s="2"/>
      <c r="E622" s="2"/>
      <c r="G622" s="2"/>
      <c r="I622" s="2"/>
      <c r="J622" s="2"/>
    </row>
    <row r="623" spans="3:10" ht="15.75" customHeight="1">
      <c r="C623" s="2"/>
      <c r="E623" s="2"/>
      <c r="G623" s="2"/>
      <c r="I623" s="2"/>
      <c r="J623" s="2"/>
    </row>
    <row r="624" spans="3:10" ht="15.75" customHeight="1">
      <c r="C624" s="2"/>
      <c r="E624" s="2"/>
      <c r="G624" s="2"/>
      <c r="I624" s="2"/>
      <c r="J624" s="2"/>
    </row>
    <row r="625" spans="3:10" ht="15.75" customHeight="1">
      <c r="C625" s="2"/>
      <c r="E625" s="2"/>
      <c r="G625" s="2"/>
      <c r="I625" s="2"/>
      <c r="J625" s="2"/>
    </row>
    <row r="626" spans="3:10" ht="15.75" customHeight="1">
      <c r="C626" s="2"/>
      <c r="E626" s="2"/>
      <c r="G626" s="2"/>
      <c r="I626" s="2"/>
      <c r="J626" s="2"/>
    </row>
    <row r="627" spans="3:10" ht="15.75" customHeight="1">
      <c r="C627" s="2"/>
      <c r="E627" s="2"/>
      <c r="G627" s="2"/>
      <c r="I627" s="2"/>
      <c r="J627" s="2"/>
    </row>
    <row r="628" spans="3:10" ht="15.75" customHeight="1">
      <c r="C628" s="2"/>
      <c r="E628" s="2"/>
      <c r="G628" s="2"/>
      <c r="I628" s="2"/>
      <c r="J628" s="2"/>
    </row>
    <row r="629" spans="3:10" ht="15.75" customHeight="1">
      <c r="C629" s="2"/>
      <c r="E629" s="2"/>
      <c r="G629" s="2"/>
      <c r="I629" s="2"/>
      <c r="J629" s="2"/>
    </row>
    <row r="630" spans="3:10" ht="15.75" customHeight="1">
      <c r="C630" s="2"/>
      <c r="E630" s="2"/>
      <c r="G630" s="2"/>
      <c r="I630" s="2"/>
      <c r="J630" s="2"/>
    </row>
    <row r="631" spans="3:10" ht="15.75" customHeight="1">
      <c r="C631" s="2"/>
      <c r="E631" s="2"/>
      <c r="G631" s="2"/>
      <c r="I631" s="2"/>
      <c r="J631" s="2"/>
    </row>
    <row r="632" spans="3:10" ht="15.75" customHeight="1">
      <c r="C632" s="2"/>
      <c r="E632" s="2"/>
      <c r="G632" s="2"/>
      <c r="I632" s="2"/>
      <c r="J632" s="2"/>
    </row>
    <row r="633" spans="3:10" ht="15.75" customHeight="1">
      <c r="C633" s="2"/>
      <c r="E633" s="2"/>
      <c r="G633" s="2"/>
      <c r="I633" s="2"/>
      <c r="J633" s="2"/>
    </row>
    <row r="634" spans="3:10" ht="15.75" customHeight="1">
      <c r="C634" s="2"/>
      <c r="E634" s="2"/>
      <c r="G634" s="2"/>
      <c r="I634" s="2"/>
      <c r="J634" s="2"/>
    </row>
    <row r="635" spans="3:10" ht="15.75" customHeight="1">
      <c r="C635" s="2"/>
      <c r="E635" s="2"/>
      <c r="G635" s="2"/>
      <c r="I635" s="2"/>
      <c r="J635" s="2"/>
    </row>
    <row r="636" spans="3:10" ht="15.75" customHeight="1">
      <c r="C636" s="2"/>
      <c r="E636" s="2"/>
      <c r="G636" s="2"/>
      <c r="I636" s="2"/>
      <c r="J636" s="2"/>
    </row>
    <row r="637" spans="3:10" ht="15.75" customHeight="1">
      <c r="C637" s="2"/>
      <c r="E637" s="2"/>
      <c r="G637" s="2"/>
      <c r="I637" s="2"/>
      <c r="J637" s="2"/>
    </row>
    <row r="638" spans="3:10" ht="15.75" customHeight="1">
      <c r="C638" s="2"/>
      <c r="E638" s="2"/>
      <c r="G638" s="2"/>
      <c r="I638" s="2"/>
      <c r="J638" s="2"/>
    </row>
    <row r="639" spans="3:10" ht="15.75" customHeight="1">
      <c r="C639" s="2"/>
      <c r="E639" s="2"/>
      <c r="G639" s="2"/>
      <c r="I639" s="2"/>
      <c r="J639" s="2"/>
    </row>
    <row r="640" spans="3:10" ht="15.75" customHeight="1">
      <c r="C640" s="2"/>
      <c r="E640" s="2"/>
      <c r="G640" s="2"/>
      <c r="I640" s="2"/>
      <c r="J640" s="2"/>
    </row>
    <row r="641" spans="3:10" ht="15.75" customHeight="1">
      <c r="C641" s="2"/>
      <c r="E641" s="2"/>
      <c r="G641" s="2"/>
      <c r="I641" s="2"/>
      <c r="J641" s="2"/>
    </row>
    <row r="642" spans="3:10" ht="15.75" customHeight="1">
      <c r="C642" s="2"/>
      <c r="E642" s="2"/>
      <c r="G642" s="2"/>
      <c r="I642" s="2"/>
      <c r="J642" s="2"/>
    </row>
    <row r="643" spans="3:10" ht="15.75" customHeight="1">
      <c r="C643" s="2"/>
      <c r="E643" s="2"/>
      <c r="G643" s="2"/>
      <c r="I643" s="2"/>
      <c r="J643" s="2"/>
    </row>
    <row r="644" spans="3:10" ht="15.75" customHeight="1">
      <c r="C644" s="2"/>
      <c r="E644" s="2"/>
      <c r="G644" s="2"/>
      <c r="I644" s="2"/>
      <c r="J644" s="2"/>
    </row>
    <row r="645" spans="3:10" ht="15.75" customHeight="1">
      <c r="C645" s="2"/>
      <c r="E645" s="2"/>
      <c r="G645" s="2"/>
      <c r="I645" s="2"/>
      <c r="J645" s="2"/>
    </row>
    <row r="646" spans="3:10" ht="15.75" customHeight="1">
      <c r="C646" s="2"/>
      <c r="E646" s="2"/>
      <c r="G646" s="2"/>
      <c r="I646" s="2"/>
      <c r="J646" s="2"/>
    </row>
    <row r="647" spans="3:10" ht="15.75" customHeight="1">
      <c r="C647" s="2"/>
      <c r="E647" s="2"/>
      <c r="G647" s="2"/>
      <c r="I647" s="2"/>
      <c r="J647" s="2"/>
    </row>
    <row r="648" spans="3:10" ht="15.75" customHeight="1">
      <c r="C648" s="2"/>
      <c r="E648" s="2"/>
      <c r="G648" s="2"/>
      <c r="I648" s="2"/>
      <c r="J648" s="2"/>
    </row>
    <row r="649" spans="3:10" ht="15.75" customHeight="1">
      <c r="C649" s="2"/>
      <c r="E649" s="2"/>
      <c r="G649" s="2"/>
      <c r="I649" s="2"/>
      <c r="J649" s="2"/>
    </row>
    <row r="650" spans="3:10" ht="15.75" customHeight="1">
      <c r="C650" s="2"/>
      <c r="E650" s="2"/>
      <c r="G650" s="2"/>
      <c r="I650" s="2"/>
      <c r="J650" s="2"/>
    </row>
    <row r="651" spans="3:10" ht="15.75" customHeight="1">
      <c r="C651" s="2"/>
      <c r="E651" s="2"/>
      <c r="G651" s="2"/>
      <c r="I651" s="2"/>
      <c r="J651" s="2"/>
    </row>
    <row r="652" spans="3:10" ht="15.75" customHeight="1">
      <c r="C652" s="2"/>
      <c r="E652" s="2"/>
      <c r="G652" s="2"/>
      <c r="I652" s="2"/>
      <c r="J652" s="2"/>
    </row>
    <row r="653" spans="3:10" ht="15.75" customHeight="1">
      <c r="C653" s="2"/>
      <c r="E653" s="2"/>
      <c r="G653" s="2"/>
      <c r="I653" s="2"/>
      <c r="J653" s="2"/>
    </row>
    <row r="654" spans="3:10" ht="15.75" customHeight="1">
      <c r="C654" s="2"/>
      <c r="E654" s="2"/>
      <c r="G654" s="2"/>
      <c r="I654" s="2"/>
      <c r="J654" s="2"/>
    </row>
    <row r="655" spans="3:10" ht="15.75" customHeight="1">
      <c r="C655" s="2"/>
      <c r="E655" s="2"/>
      <c r="G655" s="2"/>
      <c r="I655" s="2"/>
      <c r="J655" s="2"/>
    </row>
    <row r="656" spans="3:10" ht="15.75" customHeight="1">
      <c r="C656" s="2"/>
      <c r="E656" s="2"/>
      <c r="G656" s="2"/>
      <c r="I656" s="2"/>
      <c r="J656" s="2"/>
    </row>
    <row r="657" spans="3:10" ht="15.75" customHeight="1">
      <c r="C657" s="2"/>
      <c r="E657" s="2"/>
      <c r="G657" s="2"/>
      <c r="I657" s="2"/>
      <c r="J657" s="2"/>
    </row>
    <row r="658" spans="3:10" ht="15.75" customHeight="1">
      <c r="C658" s="2"/>
      <c r="E658" s="2"/>
      <c r="G658" s="2"/>
      <c r="I658" s="2"/>
      <c r="J658" s="2"/>
    </row>
    <row r="659" spans="3:10" ht="15.75" customHeight="1">
      <c r="C659" s="2"/>
      <c r="E659" s="2"/>
      <c r="G659" s="2"/>
      <c r="I659" s="2"/>
      <c r="J659" s="2"/>
    </row>
    <row r="660" spans="3:10" ht="15.75" customHeight="1">
      <c r="C660" s="2"/>
      <c r="E660" s="2"/>
      <c r="G660" s="2"/>
      <c r="I660" s="2"/>
      <c r="J660" s="2"/>
    </row>
    <row r="661" spans="3:10" ht="15.75" customHeight="1">
      <c r="C661" s="2"/>
      <c r="E661" s="2"/>
      <c r="G661" s="2"/>
      <c r="I661" s="2"/>
      <c r="J661" s="2"/>
    </row>
    <row r="662" spans="3:10" ht="15.75" customHeight="1">
      <c r="C662" s="2"/>
      <c r="E662" s="2"/>
      <c r="G662" s="2"/>
      <c r="I662" s="2"/>
      <c r="J662" s="2"/>
    </row>
    <row r="663" spans="3:10" ht="15.75" customHeight="1">
      <c r="C663" s="2"/>
      <c r="E663" s="2"/>
      <c r="G663" s="2"/>
      <c r="I663" s="2"/>
      <c r="J663" s="2"/>
    </row>
    <row r="664" spans="3:10" ht="15.75" customHeight="1">
      <c r="C664" s="2"/>
      <c r="E664" s="2"/>
      <c r="G664" s="2"/>
      <c r="I664" s="2"/>
      <c r="J664" s="2"/>
    </row>
    <row r="665" spans="3:10" ht="15.75" customHeight="1">
      <c r="C665" s="2"/>
      <c r="E665" s="2"/>
      <c r="G665" s="2"/>
      <c r="I665" s="2"/>
      <c r="J665" s="2"/>
    </row>
    <row r="666" spans="3:10" ht="15.75" customHeight="1">
      <c r="C666" s="2"/>
      <c r="E666" s="2"/>
      <c r="G666" s="2"/>
      <c r="I666" s="2"/>
      <c r="J666" s="2"/>
    </row>
    <row r="667" spans="3:10" ht="15.75" customHeight="1">
      <c r="C667" s="2"/>
      <c r="E667" s="2"/>
      <c r="G667" s="2"/>
      <c r="I667" s="2"/>
      <c r="J667" s="2"/>
    </row>
    <row r="668" spans="3:10" ht="15.75" customHeight="1">
      <c r="C668" s="2"/>
      <c r="E668" s="2"/>
      <c r="G668" s="2"/>
      <c r="I668" s="2"/>
      <c r="J668" s="2"/>
    </row>
    <row r="669" spans="3:10" ht="15.75" customHeight="1">
      <c r="C669" s="2"/>
      <c r="E669" s="2"/>
      <c r="G669" s="2"/>
      <c r="I669" s="2"/>
      <c r="J669" s="2"/>
    </row>
    <row r="670" spans="3:10" ht="15.75" customHeight="1">
      <c r="C670" s="2"/>
      <c r="E670" s="2"/>
      <c r="G670" s="2"/>
      <c r="I670" s="2"/>
      <c r="J670" s="2"/>
    </row>
    <row r="671" spans="3:10" ht="15.75" customHeight="1">
      <c r="C671" s="2"/>
      <c r="E671" s="2"/>
      <c r="G671" s="2"/>
      <c r="I671" s="2"/>
      <c r="J671" s="2"/>
    </row>
    <row r="672" spans="3:10" ht="15.75" customHeight="1">
      <c r="C672" s="2"/>
      <c r="E672" s="2"/>
      <c r="G672" s="2"/>
      <c r="I672" s="2"/>
      <c r="J672" s="2"/>
    </row>
    <row r="673" spans="3:10" ht="15.75" customHeight="1">
      <c r="C673" s="2"/>
      <c r="E673" s="2"/>
      <c r="G673" s="2"/>
      <c r="I673" s="2"/>
      <c r="J673" s="2"/>
    </row>
    <row r="674" spans="3:10" ht="15.75" customHeight="1">
      <c r="C674" s="2"/>
      <c r="E674" s="2"/>
      <c r="G674" s="2"/>
      <c r="I674" s="2"/>
      <c r="J674" s="2"/>
    </row>
    <row r="675" spans="3:10" ht="15.75" customHeight="1">
      <c r="C675" s="2"/>
      <c r="E675" s="2"/>
      <c r="G675" s="2"/>
      <c r="I675" s="2"/>
      <c r="J675" s="2"/>
    </row>
    <row r="676" spans="3:10" ht="15.75" customHeight="1">
      <c r="C676" s="2"/>
      <c r="E676" s="2"/>
      <c r="G676" s="2"/>
      <c r="I676" s="2"/>
      <c r="J676" s="2"/>
    </row>
    <row r="677" spans="3:10" ht="15.75" customHeight="1">
      <c r="C677" s="2"/>
      <c r="E677" s="2"/>
      <c r="G677" s="2"/>
      <c r="I677" s="2"/>
      <c r="J677" s="2"/>
    </row>
    <row r="678" spans="3:10" ht="15.75" customHeight="1">
      <c r="C678" s="2"/>
      <c r="E678" s="2"/>
      <c r="G678" s="2"/>
      <c r="I678" s="2"/>
      <c r="J678" s="2"/>
    </row>
    <row r="679" spans="3:10" ht="15.75" customHeight="1">
      <c r="C679" s="2"/>
      <c r="E679" s="2"/>
      <c r="G679" s="2"/>
      <c r="I679" s="2"/>
      <c r="J679" s="2"/>
    </row>
    <row r="680" spans="3:10" ht="15.75" customHeight="1">
      <c r="C680" s="2"/>
      <c r="E680" s="2"/>
      <c r="G680" s="2"/>
      <c r="I680" s="2"/>
      <c r="J680" s="2"/>
    </row>
    <row r="681" spans="3:10" ht="15.75" customHeight="1">
      <c r="C681" s="2"/>
      <c r="E681" s="2"/>
      <c r="G681" s="2"/>
      <c r="I681" s="2"/>
      <c r="J681" s="2"/>
    </row>
    <row r="682" spans="3:10" ht="15.75" customHeight="1">
      <c r="C682" s="2"/>
      <c r="E682" s="2"/>
      <c r="G682" s="2"/>
      <c r="I682" s="2"/>
      <c r="J682" s="2"/>
    </row>
    <row r="683" spans="3:10" ht="15.75" customHeight="1">
      <c r="C683" s="2"/>
      <c r="E683" s="2"/>
      <c r="G683" s="2"/>
      <c r="I683" s="2"/>
      <c r="J683" s="2"/>
    </row>
    <row r="684" spans="3:10" ht="15.75" customHeight="1">
      <c r="C684" s="2"/>
      <c r="E684" s="2"/>
      <c r="G684" s="2"/>
      <c r="I684" s="2"/>
      <c r="J684" s="2"/>
    </row>
    <row r="685" spans="3:10" ht="15.75" customHeight="1">
      <c r="C685" s="2"/>
      <c r="E685" s="2"/>
      <c r="G685" s="2"/>
      <c r="I685" s="2"/>
      <c r="J685" s="2"/>
    </row>
    <row r="686" spans="3:10" ht="15.75" customHeight="1">
      <c r="C686" s="2"/>
      <c r="E686" s="2"/>
      <c r="G686" s="2"/>
      <c r="I686" s="2"/>
      <c r="J686" s="2"/>
    </row>
    <row r="687" spans="3:10" ht="15.75" customHeight="1">
      <c r="C687" s="2"/>
      <c r="E687" s="2"/>
      <c r="G687" s="2"/>
      <c r="I687" s="2"/>
      <c r="J687" s="2"/>
    </row>
    <row r="688" spans="3:10" ht="15.75" customHeight="1">
      <c r="C688" s="2"/>
      <c r="E688" s="2"/>
      <c r="G688" s="2"/>
      <c r="I688" s="2"/>
      <c r="J688" s="2"/>
    </row>
    <row r="689" spans="3:10" ht="15.75" customHeight="1">
      <c r="C689" s="2"/>
      <c r="E689" s="2"/>
      <c r="G689" s="2"/>
      <c r="I689" s="2"/>
      <c r="J689" s="2"/>
    </row>
    <row r="690" spans="3:10" ht="15.75" customHeight="1">
      <c r="C690" s="2"/>
      <c r="E690" s="2"/>
      <c r="G690" s="2"/>
      <c r="I690" s="2"/>
      <c r="J690" s="2"/>
    </row>
    <row r="691" spans="3:10" ht="15.75" customHeight="1">
      <c r="C691" s="2"/>
      <c r="E691" s="2"/>
      <c r="G691" s="2"/>
      <c r="I691" s="2"/>
      <c r="J691" s="2"/>
    </row>
    <row r="692" spans="3:10" ht="15.75" customHeight="1">
      <c r="C692" s="2"/>
      <c r="E692" s="2"/>
      <c r="G692" s="2"/>
      <c r="I692" s="2"/>
      <c r="J692" s="2"/>
    </row>
    <row r="693" spans="3:10" ht="15.75" customHeight="1">
      <c r="C693" s="2"/>
      <c r="E693" s="2"/>
      <c r="G693" s="2"/>
      <c r="I693" s="2"/>
      <c r="J693" s="2"/>
    </row>
    <row r="694" spans="3:10" ht="15.75" customHeight="1">
      <c r="C694" s="2"/>
      <c r="E694" s="2"/>
      <c r="G694" s="2"/>
      <c r="I694" s="2"/>
      <c r="J694" s="2"/>
    </row>
    <row r="695" spans="3:10" ht="15.75" customHeight="1">
      <c r="C695" s="2"/>
      <c r="E695" s="2"/>
      <c r="G695" s="2"/>
      <c r="I695" s="2"/>
      <c r="J695" s="2"/>
    </row>
    <row r="696" spans="3:10" ht="15.75" customHeight="1">
      <c r="C696" s="2"/>
      <c r="E696" s="2"/>
      <c r="G696" s="2"/>
      <c r="I696" s="2"/>
      <c r="J696" s="2"/>
    </row>
    <row r="697" spans="3:10" ht="15.75" customHeight="1">
      <c r="C697" s="2"/>
      <c r="E697" s="2"/>
      <c r="G697" s="2"/>
      <c r="I697" s="2"/>
      <c r="J697" s="2"/>
    </row>
    <row r="698" spans="3:10" ht="15.75" customHeight="1">
      <c r="C698" s="2"/>
      <c r="E698" s="2"/>
      <c r="G698" s="2"/>
      <c r="I698" s="2"/>
      <c r="J698" s="2"/>
    </row>
    <row r="699" spans="3:10" ht="15.75" customHeight="1">
      <c r="C699" s="2"/>
      <c r="E699" s="2"/>
      <c r="G699" s="2"/>
      <c r="I699" s="2"/>
      <c r="J699" s="2"/>
    </row>
    <row r="700" spans="3:10" ht="15.75" customHeight="1">
      <c r="C700" s="2"/>
      <c r="E700" s="2"/>
      <c r="G700" s="2"/>
      <c r="I700" s="2"/>
      <c r="J700" s="2"/>
    </row>
    <row r="701" spans="3:10" ht="15.75" customHeight="1">
      <c r="C701" s="2"/>
      <c r="E701" s="2"/>
      <c r="G701" s="2"/>
      <c r="I701" s="2"/>
      <c r="J701" s="2"/>
    </row>
    <row r="702" spans="3:10" ht="15.75" customHeight="1">
      <c r="C702" s="2"/>
      <c r="E702" s="2"/>
      <c r="G702" s="2"/>
      <c r="I702" s="2"/>
      <c r="J702" s="2"/>
    </row>
    <row r="703" spans="3:10" ht="15.75" customHeight="1">
      <c r="C703" s="2"/>
      <c r="E703" s="2"/>
      <c r="G703" s="2"/>
      <c r="I703" s="2"/>
      <c r="J703" s="2"/>
    </row>
    <row r="704" spans="3:10" ht="15.75" customHeight="1">
      <c r="C704" s="2"/>
      <c r="E704" s="2"/>
      <c r="G704" s="2"/>
      <c r="I704" s="2"/>
      <c r="J704" s="2"/>
    </row>
    <row r="705" spans="3:10" ht="15.75" customHeight="1">
      <c r="C705" s="2"/>
      <c r="E705" s="2"/>
      <c r="G705" s="2"/>
      <c r="I705" s="2"/>
      <c r="J705" s="2"/>
    </row>
    <row r="706" spans="3:10" ht="15.75" customHeight="1">
      <c r="C706" s="2"/>
      <c r="E706" s="2"/>
      <c r="G706" s="2"/>
      <c r="I706" s="2"/>
      <c r="J706" s="2"/>
    </row>
    <row r="707" spans="3:10" ht="15.75" customHeight="1">
      <c r="C707" s="2"/>
      <c r="E707" s="2"/>
      <c r="G707" s="2"/>
      <c r="I707" s="2"/>
      <c r="J707" s="2"/>
    </row>
    <row r="708" spans="3:10" ht="15.75" customHeight="1">
      <c r="C708" s="2"/>
      <c r="E708" s="2"/>
      <c r="G708" s="2"/>
      <c r="I708" s="2"/>
      <c r="J708" s="2"/>
    </row>
    <row r="709" spans="3:10" ht="15.75" customHeight="1">
      <c r="C709" s="2"/>
      <c r="E709" s="2"/>
      <c r="G709" s="2"/>
      <c r="I709" s="2"/>
      <c r="J709" s="2"/>
    </row>
    <row r="710" spans="3:10" ht="15.75" customHeight="1">
      <c r="C710" s="2"/>
      <c r="E710" s="2"/>
      <c r="G710" s="2"/>
      <c r="I710" s="2"/>
      <c r="J710" s="2"/>
    </row>
    <row r="711" spans="3:10" ht="15.75" customHeight="1">
      <c r="C711" s="2"/>
      <c r="E711" s="2"/>
      <c r="G711" s="2"/>
      <c r="I711" s="2"/>
      <c r="J711" s="2"/>
    </row>
    <row r="712" spans="3:10" ht="15.75" customHeight="1">
      <c r="C712" s="2"/>
      <c r="E712" s="2"/>
      <c r="G712" s="2"/>
      <c r="I712" s="2"/>
      <c r="J712" s="2"/>
    </row>
    <row r="713" spans="3:10" ht="15.75" customHeight="1">
      <c r="C713" s="2"/>
      <c r="E713" s="2"/>
      <c r="G713" s="2"/>
      <c r="I713" s="2"/>
      <c r="J713" s="2"/>
    </row>
    <row r="714" spans="3:10" ht="15.75" customHeight="1">
      <c r="C714" s="2"/>
      <c r="E714" s="2"/>
      <c r="G714" s="2"/>
      <c r="I714" s="2"/>
      <c r="J714" s="2"/>
    </row>
    <row r="715" spans="3:10" ht="15.75" customHeight="1">
      <c r="C715" s="2"/>
      <c r="E715" s="2"/>
      <c r="G715" s="2"/>
      <c r="I715" s="2"/>
      <c r="J715" s="2"/>
    </row>
    <row r="716" spans="3:10" ht="15.75" customHeight="1">
      <c r="C716" s="2"/>
      <c r="E716" s="2"/>
      <c r="G716" s="2"/>
      <c r="I716" s="2"/>
      <c r="J716" s="2"/>
    </row>
    <row r="717" spans="3:10" ht="15.75" customHeight="1">
      <c r="C717" s="2"/>
      <c r="E717" s="2"/>
      <c r="G717" s="2"/>
      <c r="I717" s="2"/>
      <c r="J717" s="2"/>
    </row>
    <row r="718" spans="3:10" ht="15.75" customHeight="1">
      <c r="C718" s="2"/>
      <c r="E718" s="2"/>
      <c r="G718" s="2"/>
      <c r="I718" s="2"/>
      <c r="J718" s="2"/>
    </row>
    <row r="719" spans="3:10" ht="15.75" customHeight="1">
      <c r="C719" s="2"/>
      <c r="E719" s="2"/>
      <c r="G719" s="2"/>
      <c r="I719" s="2"/>
      <c r="J719" s="2"/>
    </row>
    <row r="720" spans="3:10" ht="15.75" customHeight="1">
      <c r="C720" s="2"/>
      <c r="E720" s="2"/>
      <c r="G720" s="2"/>
      <c r="I720" s="2"/>
      <c r="J720" s="2"/>
    </row>
    <row r="721" spans="3:10" ht="15.75" customHeight="1">
      <c r="C721" s="2"/>
      <c r="E721" s="2"/>
      <c r="G721" s="2"/>
      <c r="I721" s="2"/>
      <c r="J721" s="2"/>
    </row>
    <row r="722" spans="3:10" ht="15.75" customHeight="1">
      <c r="C722" s="2"/>
      <c r="E722" s="2"/>
      <c r="G722" s="2"/>
      <c r="I722" s="2"/>
      <c r="J722" s="2"/>
    </row>
    <row r="723" spans="3:10" ht="15.75" customHeight="1">
      <c r="C723" s="2"/>
      <c r="E723" s="2"/>
      <c r="G723" s="2"/>
      <c r="I723" s="2"/>
      <c r="J723" s="2"/>
    </row>
    <row r="724" spans="3:10" ht="15.75" customHeight="1">
      <c r="C724" s="2"/>
      <c r="E724" s="2"/>
      <c r="G724" s="2"/>
      <c r="I724" s="2"/>
      <c r="J724" s="2"/>
    </row>
    <row r="725" spans="3:10" ht="15.75" customHeight="1">
      <c r="C725" s="2"/>
      <c r="E725" s="2"/>
      <c r="G725" s="2"/>
      <c r="I725" s="2"/>
      <c r="J725" s="2"/>
    </row>
    <row r="726" spans="3:10" ht="15.75" customHeight="1">
      <c r="C726" s="2"/>
      <c r="E726" s="2"/>
      <c r="G726" s="2"/>
      <c r="I726" s="2"/>
      <c r="J726" s="2"/>
    </row>
    <row r="727" spans="3:10" ht="15.75" customHeight="1">
      <c r="C727" s="2"/>
      <c r="E727" s="2"/>
      <c r="G727" s="2"/>
      <c r="I727" s="2"/>
      <c r="J727" s="2"/>
    </row>
    <row r="728" spans="3:10" ht="15.75" customHeight="1">
      <c r="C728" s="2"/>
      <c r="E728" s="2"/>
      <c r="G728" s="2"/>
      <c r="I728" s="2"/>
      <c r="J728" s="2"/>
    </row>
    <row r="729" spans="3:10" ht="15.75" customHeight="1">
      <c r="C729" s="2"/>
      <c r="E729" s="2"/>
      <c r="G729" s="2"/>
      <c r="I729" s="2"/>
      <c r="J729" s="2"/>
    </row>
    <row r="730" spans="3:10" ht="15.75" customHeight="1">
      <c r="C730" s="2"/>
      <c r="E730" s="2"/>
      <c r="G730" s="2"/>
      <c r="I730" s="2"/>
      <c r="J730" s="2"/>
    </row>
    <row r="731" spans="3:10" ht="15.75" customHeight="1">
      <c r="C731" s="2"/>
      <c r="E731" s="2"/>
      <c r="G731" s="2"/>
      <c r="I731" s="2"/>
      <c r="J731" s="2"/>
    </row>
    <row r="732" spans="3:10" ht="15.75" customHeight="1">
      <c r="C732" s="2"/>
      <c r="E732" s="2"/>
      <c r="G732" s="2"/>
      <c r="I732" s="2"/>
      <c r="J732" s="2"/>
    </row>
    <row r="733" spans="3:10" ht="15.75" customHeight="1">
      <c r="C733" s="2"/>
      <c r="E733" s="2"/>
      <c r="G733" s="2"/>
      <c r="I733" s="2"/>
      <c r="J733" s="2"/>
    </row>
    <row r="734" spans="3:10" ht="15.75" customHeight="1">
      <c r="C734" s="2"/>
      <c r="E734" s="2"/>
      <c r="G734" s="2"/>
      <c r="I734" s="2"/>
      <c r="J734" s="2"/>
    </row>
    <row r="735" spans="3:10" ht="15.75" customHeight="1">
      <c r="C735" s="2"/>
      <c r="E735" s="2"/>
      <c r="G735" s="2"/>
      <c r="I735" s="2"/>
      <c r="J735" s="2"/>
    </row>
    <row r="736" spans="3:10" ht="15.75" customHeight="1">
      <c r="C736" s="2"/>
      <c r="E736" s="2"/>
      <c r="G736" s="2"/>
      <c r="I736" s="2"/>
      <c r="J736" s="2"/>
    </row>
    <row r="737" spans="3:10" ht="15.75" customHeight="1">
      <c r="C737" s="2"/>
      <c r="E737" s="2"/>
      <c r="G737" s="2"/>
      <c r="I737" s="2"/>
      <c r="J737" s="2"/>
    </row>
    <row r="738" spans="3:10" ht="15.75" customHeight="1">
      <c r="C738" s="2"/>
      <c r="E738" s="2"/>
      <c r="G738" s="2"/>
      <c r="I738" s="2"/>
      <c r="J738" s="2"/>
    </row>
    <row r="739" spans="3:10" ht="15.75" customHeight="1">
      <c r="C739" s="2"/>
      <c r="E739" s="2"/>
      <c r="G739" s="2"/>
      <c r="I739" s="2"/>
      <c r="J739" s="2"/>
    </row>
    <row r="740" spans="3:10" ht="15.75" customHeight="1">
      <c r="C740" s="2"/>
      <c r="E740" s="2"/>
      <c r="G740" s="2"/>
      <c r="I740" s="2"/>
      <c r="J740" s="2"/>
    </row>
    <row r="741" spans="3:10" ht="15.75" customHeight="1">
      <c r="C741" s="2"/>
      <c r="E741" s="2"/>
      <c r="G741" s="2"/>
      <c r="I741" s="2"/>
      <c r="J741" s="2"/>
    </row>
    <row r="742" spans="3:10" ht="15.75" customHeight="1">
      <c r="C742" s="2"/>
      <c r="E742" s="2"/>
      <c r="G742" s="2"/>
      <c r="I742" s="2"/>
      <c r="J742" s="2"/>
    </row>
    <row r="743" spans="3:10" ht="15.75" customHeight="1">
      <c r="C743" s="2"/>
      <c r="E743" s="2"/>
      <c r="G743" s="2"/>
      <c r="I743" s="2"/>
      <c r="J743" s="2"/>
    </row>
    <row r="744" spans="3:10" ht="15.75" customHeight="1">
      <c r="C744" s="2"/>
      <c r="E744" s="2"/>
      <c r="G744" s="2"/>
      <c r="I744" s="2"/>
      <c r="J744" s="2"/>
    </row>
    <row r="745" spans="3:10" ht="15.75" customHeight="1">
      <c r="C745" s="2"/>
      <c r="E745" s="2"/>
      <c r="G745" s="2"/>
      <c r="I745" s="2"/>
      <c r="J745" s="2"/>
    </row>
    <row r="746" spans="3:10" ht="15.75" customHeight="1">
      <c r="C746" s="2"/>
      <c r="E746" s="2"/>
      <c r="G746" s="2"/>
      <c r="I746" s="2"/>
      <c r="J746" s="2"/>
    </row>
    <row r="747" spans="3:10" ht="15.75" customHeight="1">
      <c r="C747" s="2"/>
      <c r="E747" s="2"/>
      <c r="G747" s="2"/>
      <c r="I747" s="2"/>
      <c r="J747" s="2"/>
    </row>
    <row r="748" spans="3:10" ht="15.75" customHeight="1">
      <c r="C748" s="2"/>
      <c r="E748" s="2"/>
      <c r="G748" s="2"/>
      <c r="I748" s="2"/>
      <c r="J748" s="2"/>
    </row>
    <row r="749" spans="3:10" ht="15.75" customHeight="1">
      <c r="C749" s="2"/>
      <c r="E749" s="2"/>
      <c r="G749" s="2"/>
      <c r="I749" s="2"/>
      <c r="J749" s="2"/>
    </row>
    <row r="750" spans="3:10" ht="15.75" customHeight="1">
      <c r="C750" s="2"/>
      <c r="E750" s="2"/>
      <c r="G750" s="2"/>
      <c r="I750" s="2"/>
      <c r="J750" s="2"/>
    </row>
    <row r="751" spans="3:10" ht="15.75" customHeight="1">
      <c r="C751" s="2"/>
      <c r="E751" s="2"/>
      <c r="G751" s="2"/>
      <c r="I751" s="2"/>
      <c r="J751" s="2"/>
    </row>
    <row r="752" spans="3:10" ht="15.75" customHeight="1">
      <c r="C752" s="2"/>
      <c r="E752" s="2"/>
      <c r="G752" s="2"/>
      <c r="I752" s="2"/>
      <c r="J752" s="2"/>
    </row>
    <row r="753" spans="3:10" ht="15.75" customHeight="1">
      <c r="C753" s="2"/>
      <c r="E753" s="2"/>
      <c r="G753" s="2"/>
      <c r="I753" s="2"/>
      <c r="J753" s="2"/>
    </row>
    <row r="754" spans="3:10" ht="15.75" customHeight="1">
      <c r="C754" s="2"/>
      <c r="E754" s="2"/>
      <c r="G754" s="2"/>
      <c r="I754" s="2"/>
      <c r="J754" s="2"/>
    </row>
    <row r="755" spans="3:10" ht="15.75" customHeight="1">
      <c r="C755" s="2"/>
      <c r="E755" s="2"/>
      <c r="G755" s="2"/>
      <c r="I755" s="2"/>
      <c r="J755" s="2"/>
    </row>
    <row r="756" spans="3:10" ht="15.75" customHeight="1">
      <c r="C756" s="2"/>
      <c r="E756" s="2"/>
      <c r="G756" s="2"/>
      <c r="I756" s="2"/>
      <c r="J756" s="2"/>
    </row>
    <row r="757" spans="3:10" ht="15.75" customHeight="1">
      <c r="C757" s="2"/>
      <c r="E757" s="2"/>
      <c r="G757" s="2"/>
      <c r="I757" s="2"/>
      <c r="J757" s="2"/>
    </row>
    <row r="758" spans="3:10" ht="15.75" customHeight="1">
      <c r="C758" s="2"/>
      <c r="E758" s="2"/>
      <c r="G758" s="2"/>
      <c r="I758" s="2"/>
      <c r="J758" s="2"/>
    </row>
    <row r="759" spans="3:10" ht="15.75" customHeight="1">
      <c r="C759" s="2"/>
      <c r="E759" s="2"/>
      <c r="G759" s="2"/>
      <c r="I759" s="2"/>
      <c r="J759" s="2"/>
    </row>
    <row r="760" spans="3:10" ht="15.75" customHeight="1">
      <c r="C760" s="2"/>
      <c r="E760" s="2"/>
      <c r="G760" s="2"/>
      <c r="I760" s="2"/>
      <c r="J760" s="2"/>
    </row>
    <row r="761" spans="3:10" ht="15.75" customHeight="1">
      <c r="C761" s="2"/>
      <c r="E761" s="2"/>
      <c r="G761" s="2"/>
      <c r="I761" s="2"/>
      <c r="J761" s="2"/>
    </row>
    <row r="762" spans="3:10" ht="15.75" customHeight="1">
      <c r="C762" s="2"/>
      <c r="E762" s="2"/>
      <c r="G762" s="2"/>
      <c r="I762" s="2"/>
      <c r="J762" s="2"/>
    </row>
    <row r="763" spans="3:10" ht="15.75" customHeight="1">
      <c r="C763" s="2"/>
      <c r="E763" s="2"/>
      <c r="G763" s="2"/>
      <c r="I763" s="2"/>
      <c r="J763" s="2"/>
    </row>
    <row r="764" spans="3:10" ht="15.75" customHeight="1">
      <c r="C764" s="2"/>
      <c r="E764" s="2"/>
      <c r="G764" s="2"/>
      <c r="I764" s="2"/>
      <c r="J764" s="2"/>
    </row>
    <row r="765" spans="3:10" ht="15.75" customHeight="1">
      <c r="C765" s="2"/>
      <c r="E765" s="2"/>
      <c r="G765" s="2"/>
      <c r="I765" s="2"/>
      <c r="J765" s="2"/>
    </row>
    <row r="766" spans="3:10" ht="15.75" customHeight="1">
      <c r="C766" s="2"/>
      <c r="E766" s="2"/>
      <c r="G766" s="2"/>
      <c r="I766" s="2"/>
      <c r="J766" s="2"/>
    </row>
    <row r="767" spans="3:10" ht="15.75" customHeight="1">
      <c r="C767" s="2"/>
      <c r="E767" s="2"/>
      <c r="G767" s="2"/>
      <c r="I767" s="2"/>
      <c r="J767" s="2"/>
    </row>
    <row r="768" spans="3:10" ht="15.75" customHeight="1">
      <c r="C768" s="2"/>
      <c r="E768" s="2"/>
      <c r="G768" s="2"/>
      <c r="I768" s="2"/>
      <c r="J768" s="2"/>
    </row>
    <row r="769" spans="3:10" ht="15.75" customHeight="1">
      <c r="C769" s="2"/>
      <c r="E769" s="2"/>
      <c r="G769" s="2"/>
      <c r="I769" s="2"/>
      <c r="J769" s="2"/>
    </row>
    <row r="770" spans="3:10" ht="15.75" customHeight="1">
      <c r="C770" s="2"/>
      <c r="E770" s="2"/>
      <c r="G770" s="2"/>
      <c r="I770" s="2"/>
      <c r="J770" s="2"/>
    </row>
    <row r="771" spans="3:10" ht="15.75" customHeight="1">
      <c r="C771" s="2"/>
      <c r="E771" s="2"/>
      <c r="G771" s="2"/>
      <c r="I771" s="2"/>
      <c r="J771" s="2"/>
    </row>
    <row r="772" spans="3:10" ht="15.75" customHeight="1">
      <c r="C772" s="2"/>
      <c r="E772" s="2"/>
      <c r="G772" s="2"/>
      <c r="I772" s="2"/>
      <c r="J772" s="2"/>
    </row>
    <row r="773" spans="3:10" ht="15.75" customHeight="1">
      <c r="C773" s="2"/>
      <c r="E773" s="2"/>
      <c r="G773" s="2"/>
      <c r="I773" s="2"/>
      <c r="J773" s="2"/>
    </row>
    <row r="774" spans="3:10" ht="15.75" customHeight="1">
      <c r="C774" s="2"/>
      <c r="E774" s="2"/>
      <c r="G774" s="2"/>
      <c r="I774" s="2"/>
      <c r="J774" s="2"/>
    </row>
    <row r="775" spans="3:10" ht="15.75" customHeight="1">
      <c r="C775" s="2"/>
      <c r="E775" s="2"/>
      <c r="G775" s="2"/>
      <c r="I775" s="2"/>
      <c r="J775" s="2"/>
    </row>
    <row r="776" spans="3:10" ht="15.75" customHeight="1">
      <c r="C776" s="2"/>
      <c r="E776" s="2"/>
      <c r="G776" s="2"/>
      <c r="I776" s="2"/>
      <c r="J776" s="2"/>
    </row>
    <row r="777" spans="3:10" ht="15.75" customHeight="1">
      <c r="C777" s="2"/>
      <c r="E777" s="2"/>
      <c r="G777" s="2"/>
      <c r="I777" s="2"/>
      <c r="J777" s="2"/>
    </row>
    <row r="778" spans="3:10" ht="15.75" customHeight="1">
      <c r="C778" s="2"/>
      <c r="E778" s="2"/>
      <c r="G778" s="2"/>
      <c r="I778" s="2"/>
      <c r="J778" s="2"/>
    </row>
    <row r="779" spans="3:10" ht="15.75" customHeight="1">
      <c r="C779" s="2"/>
      <c r="E779" s="2"/>
      <c r="G779" s="2"/>
      <c r="I779" s="2"/>
      <c r="J779" s="2"/>
    </row>
    <row r="780" spans="3:10" ht="15.75" customHeight="1">
      <c r="C780" s="2"/>
      <c r="E780" s="2"/>
      <c r="G780" s="2"/>
      <c r="I780" s="2"/>
      <c r="J780" s="2"/>
    </row>
    <row r="781" spans="3:10" ht="15.75" customHeight="1">
      <c r="C781" s="2"/>
      <c r="E781" s="2"/>
      <c r="G781" s="2"/>
      <c r="I781" s="2"/>
      <c r="J781" s="2"/>
    </row>
    <row r="782" spans="3:10" ht="15.75" customHeight="1">
      <c r="C782" s="2"/>
      <c r="E782" s="2"/>
      <c r="G782" s="2"/>
      <c r="I782" s="2"/>
      <c r="J782" s="2"/>
    </row>
    <row r="783" spans="3:10" ht="15.75" customHeight="1">
      <c r="C783" s="2"/>
      <c r="E783" s="2"/>
      <c r="G783" s="2"/>
      <c r="I783" s="2"/>
      <c r="J783" s="2"/>
    </row>
    <row r="784" spans="3:10" ht="15.75" customHeight="1">
      <c r="C784" s="2"/>
      <c r="E784" s="2"/>
      <c r="G784" s="2"/>
      <c r="I784" s="2"/>
      <c r="J784" s="2"/>
    </row>
    <row r="785" spans="3:10" ht="15.75" customHeight="1">
      <c r="C785" s="2"/>
      <c r="E785" s="2"/>
      <c r="G785" s="2"/>
      <c r="I785" s="2"/>
      <c r="J785" s="2"/>
    </row>
    <row r="786" spans="3:10" ht="15.75" customHeight="1">
      <c r="C786" s="2"/>
      <c r="E786" s="2"/>
      <c r="G786" s="2"/>
      <c r="I786" s="2"/>
      <c r="J786" s="2"/>
    </row>
    <row r="787" spans="3:10" ht="15.75" customHeight="1">
      <c r="C787" s="2"/>
      <c r="E787" s="2"/>
      <c r="G787" s="2"/>
      <c r="I787" s="2"/>
      <c r="J787" s="2"/>
    </row>
    <row r="788" spans="3:10" ht="15.75" customHeight="1">
      <c r="C788" s="2"/>
      <c r="E788" s="2"/>
      <c r="G788" s="2"/>
      <c r="I788" s="2"/>
      <c r="J788" s="2"/>
    </row>
    <row r="789" spans="3:10" ht="15.75" customHeight="1">
      <c r="C789" s="2"/>
      <c r="E789" s="2"/>
      <c r="G789" s="2"/>
      <c r="I789" s="2"/>
      <c r="J789" s="2"/>
    </row>
    <row r="790" spans="3:10" ht="15.75" customHeight="1">
      <c r="C790" s="2"/>
      <c r="E790" s="2"/>
      <c r="G790" s="2"/>
      <c r="I790" s="2"/>
      <c r="J790" s="2"/>
    </row>
    <row r="791" spans="3:10" ht="15.75" customHeight="1">
      <c r="C791" s="2"/>
      <c r="E791" s="2"/>
      <c r="G791" s="2"/>
      <c r="I791" s="2"/>
      <c r="J791" s="2"/>
    </row>
    <row r="792" spans="3:10" ht="15.75" customHeight="1">
      <c r="C792" s="2"/>
      <c r="E792" s="2"/>
      <c r="G792" s="2"/>
      <c r="I792" s="2"/>
      <c r="J792" s="2"/>
    </row>
    <row r="793" spans="3:10" ht="15.75" customHeight="1">
      <c r="C793" s="2"/>
      <c r="E793" s="2"/>
      <c r="G793" s="2"/>
      <c r="I793" s="2"/>
      <c r="J793" s="2"/>
    </row>
    <row r="794" spans="3:10" ht="15.75" customHeight="1">
      <c r="C794" s="2"/>
      <c r="E794" s="2"/>
      <c r="G794" s="2"/>
      <c r="I794" s="2"/>
      <c r="J794" s="2"/>
    </row>
    <row r="795" spans="3:10" ht="15.75" customHeight="1">
      <c r="C795" s="2"/>
      <c r="E795" s="2"/>
      <c r="G795" s="2"/>
      <c r="I795" s="2"/>
      <c r="J795" s="2"/>
    </row>
    <row r="796" spans="3:10" ht="15.75" customHeight="1">
      <c r="C796" s="2"/>
      <c r="E796" s="2"/>
      <c r="G796" s="2"/>
      <c r="I796" s="2"/>
      <c r="J796" s="2"/>
    </row>
    <row r="797" spans="3:10" ht="15.75" customHeight="1">
      <c r="C797" s="2"/>
      <c r="E797" s="2"/>
      <c r="G797" s="2"/>
      <c r="I797" s="2"/>
      <c r="J797" s="2"/>
    </row>
    <row r="798" spans="3:10" ht="15.75" customHeight="1">
      <c r="C798" s="2"/>
      <c r="E798" s="2"/>
      <c r="G798" s="2"/>
      <c r="I798" s="2"/>
      <c r="J798" s="2"/>
    </row>
    <row r="799" spans="3:10" ht="15.75" customHeight="1">
      <c r="C799" s="2"/>
      <c r="E799" s="2"/>
      <c r="G799" s="2"/>
      <c r="I799" s="2"/>
      <c r="J799" s="2"/>
    </row>
    <row r="800" spans="3:10" ht="15.75" customHeight="1">
      <c r="C800" s="2"/>
      <c r="E800" s="2"/>
      <c r="G800" s="2"/>
      <c r="I800" s="2"/>
      <c r="J800" s="2"/>
    </row>
    <row r="801" spans="3:10" ht="15.75" customHeight="1">
      <c r="C801" s="2"/>
      <c r="E801" s="2"/>
      <c r="G801" s="2"/>
      <c r="I801" s="2"/>
      <c r="J801" s="2"/>
    </row>
    <row r="802" spans="3:10" ht="15.75" customHeight="1">
      <c r="C802" s="2"/>
      <c r="E802" s="2"/>
      <c r="G802" s="2"/>
      <c r="I802" s="2"/>
      <c r="J802" s="2"/>
    </row>
    <row r="803" spans="3:10" ht="15.75" customHeight="1">
      <c r="C803" s="2"/>
      <c r="E803" s="2"/>
      <c r="G803" s="2"/>
      <c r="I803" s="2"/>
      <c r="J803" s="2"/>
    </row>
    <row r="804" spans="3:10" ht="15.75" customHeight="1">
      <c r="C804" s="2"/>
      <c r="E804" s="2"/>
      <c r="G804" s="2"/>
      <c r="I804" s="2"/>
      <c r="J804" s="2"/>
    </row>
    <row r="805" spans="3:10" ht="15.75" customHeight="1">
      <c r="C805" s="2"/>
      <c r="E805" s="2"/>
      <c r="G805" s="2"/>
      <c r="I805" s="2"/>
      <c r="J805" s="2"/>
    </row>
    <row r="806" spans="3:10" ht="15.75" customHeight="1">
      <c r="C806" s="2"/>
      <c r="E806" s="2"/>
      <c r="G806" s="2"/>
      <c r="I806" s="2"/>
      <c r="J806" s="2"/>
    </row>
    <row r="807" spans="3:10" ht="15.75" customHeight="1">
      <c r="C807" s="2"/>
      <c r="E807" s="2"/>
      <c r="G807" s="2"/>
      <c r="I807" s="2"/>
      <c r="J807" s="2"/>
    </row>
    <row r="808" spans="3:10" ht="15.75" customHeight="1">
      <c r="C808" s="2"/>
      <c r="E808" s="2"/>
      <c r="G808" s="2"/>
      <c r="I808" s="2"/>
      <c r="J808" s="2"/>
    </row>
    <row r="809" spans="3:10" ht="15.75" customHeight="1">
      <c r="C809" s="2"/>
      <c r="E809" s="2"/>
      <c r="G809" s="2"/>
      <c r="I809" s="2"/>
      <c r="J809" s="2"/>
    </row>
    <row r="810" spans="3:10" ht="15.75" customHeight="1">
      <c r="C810" s="2"/>
      <c r="E810" s="2"/>
      <c r="G810" s="2"/>
      <c r="I810" s="2"/>
      <c r="J810" s="2"/>
    </row>
    <row r="811" spans="3:10" ht="15.75" customHeight="1">
      <c r="C811" s="2"/>
      <c r="E811" s="2"/>
      <c r="G811" s="2"/>
      <c r="I811" s="2"/>
      <c r="J811" s="2"/>
    </row>
    <row r="812" spans="3:10" ht="15.75" customHeight="1">
      <c r="C812" s="2"/>
      <c r="E812" s="2"/>
      <c r="G812" s="2"/>
      <c r="I812" s="2"/>
      <c r="J812" s="2"/>
    </row>
    <row r="813" spans="3:10" ht="15.75" customHeight="1">
      <c r="C813" s="2"/>
      <c r="E813" s="2"/>
      <c r="G813" s="2"/>
      <c r="I813" s="2"/>
      <c r="J813" s="2"/>
    </row>
    <row r="814" spans="3:10" ht="15.75" customHeight="1">
      <c r="C814" s="2"/>
      <c r="E814" s="2"/>
      <c r="G814" s="2"/>
      <c r="I814" s="2"/>
      <c r="J814" s="2"/>
    </row>
    <row r="815" spans="3:10" ht="15.75" customHeight="1">
      <c r="C815" s="2"/>
      <c r="E815" s="2"/>
      <c r="G815" s="2"/>
      <c r="I815" s="2"/>
      <c r="J815" s="2"/>
    </row>
    <row r="816" spans="3:10" ht="15.75" customHeight="1">
      <c r="C816" s="2"/>
      <c r="E816" s="2"/>
      <c r="G816" s="2"/>
      <c r="I816" s="2"/>
      <c r="J816" s="2"/>
    </row>
    <row r="817" spans="3:10" ht="15.75" customHeight="1">
      <c r="C817" s="2"/>
      <c r="E817" s="2"/>
      <c r="G817" s="2"/>
      <c r="I817" s="2"/>
      <c r="J817" s="2"/>
    </row>
    <row r="818" spans="3:10" ht="15.75" customHeight="1">
      <c r="C818" s="2"/>
      <c r="E818" s="2"/>
      <c r="G818" s="2"/>
      <c r="I818" s="2"/>
      <c r="J818" s="2"/>
    </row>
    <row r="819" spans="3:10" ht="15.75" customHeight="1">
      <c r="C819" s="2"/>
      <c r="E819" s="2"/>
      <c r="G819" s="2"/>
      <c r="I819" s="2"/>
      <c r="J819" s="2"/>
    </row>
    <row r="820" spans="3:10" ht="15.75" customHeight="1">
      <c r="C820" s="2"/>
      <c r="E820" s="2"/>
      <c r="G820" s="2"/>
      <c r="I820" s="2"/>
      <c r="J820" s="2"/>
    </row>
    <row r="821" spans="3:10" ht="15.75" customHeight="1">
      <c r="C821" s="2"/>
      <c r="E821" s="2"/>
      <c r="G821" s="2"/>
      <c r="I821" s="2"/>
      <c r="J821" s="2"/>
    </row>
    <row r="822" spans="3:10" ht="15.75" customHeight="1">
      <c r="C822" s="2"/>
      <c r="E822" s="2"/>
      <c r="G822" s="2"/>
      <c r="I822" s="2"/>
      <c r="J822" s="2"/>
    </row>
    <row r="823" spans="3:10" ht="15.75" customHeight="1">
      <c r="C823" s="2"/>
      <c r="E823" s="2"/>
      <c r="G823" s="2"/>
      <c r="I823" s="2"/>
      <c r="J823" s="2"/>
    </row>
    <row r="824" spans="3:10" ht="15.75" customHeight="1">
      <c r="C824" s="2"/>
      <c r="E824" s="2"/>
      <c r="G824" s="2"/>
      <c r="I824" s="2"/>
      <c r="J824" s="2"/>
    </row>
    <row r="825" spans="3:10" ht="15.75" customHeight="1">
      <c r="C825" s="2"/>
      <c r="E825" s="2"/>
      <c r="G825" s="2"/>
      <c r="I825" s="2"/>
      <c r="J825" s="2"/>
    </row>
    <row r="826" spans="3:10" ht="15.75" customHeight="1">
      <c r="C826" s="2"/>
      <c r="E826" s="2"/>
      <c r="G826" s="2"/>
      <c r="I826" s="2"/>
      <c r="J826" s="2"/>
    </row>
    <row r="827" spans="3:10" ht="15.75" customHeight="1">
      <c r="C827" s="2"/>
      <c r="E827" s="2"/>
      <c r="G827" s="2"/>
      <c r="I827" s="2"/>
      <c r="J827" s="2"/>
    </row>
    <row r="828" spans="3:10" ht="15.75" customHeight="1">
      <c r="C828" s="2"/>
      <c r="E828" s="2"/>
      <c r="G828" s="2"/>
      <c r="I828" s="2"/>
      <c r="J828" s="2"/>
    </row>
    <row r="829" spans="3:10" ht="15.75" customHeight="1">
      <c r="C829" s="2"/>
      <c r="E829" s="2"/>
      <c r="G829" s="2"/>
      <c r="I829" s="2"/>
      <c r="J829" s="2"/>
    </row>
    <row r="830" spans="3:10" ht="15.75" customHeight="1">
      <c r="C830" s="2"/>
      <c r="E830" s="2"/>
      <c r="G830" s="2"/>
      <c r="I830" s="2"/>
      <c r="J830" s="2"/>
    </row>
    <row r="831" spans="3:10" ht="15.75" customHeight="1">
      <c r="C831" s="2"/>
      <c r="E831" s="2"/>
      <c r="G831" s="2"/>
      <c r="I831" s="2"/>
      <c r="J831" s="2"/>
    </row>
    <row r="832" spans="3:10" ht="15.75" customHeight="1">
      <c r="C832" s="2"/>
      <c r="E832" s="2"/>
      <c r="G832" s="2"/>
      <c r="I832" s="2"/>
      <c r="J832" s="2"/>
    </row>
    <row r="833" spans="3:10" ht="15.75" customHeight="1">
      <c r="C833" s="2"/>
      <c r="E833" s="2"/>
      <c r="G833" s="2"/>
      <c r="I833" s="2"/>
      <c r="J833" s="2"/>
    </row>
    <row r="834" spans="3:10" ht="15.75" customHeight="1">
      <c r="C834" s="2"/>
      <c r="E834" s="2"/>
      <c r="G834" s="2"/>
      <c r="I834" s="2"/>
      <c r="J834" s="2"/>
    </row>
    <row r="835" spans="3:10" ht="15.75" customHeight="1">
      <c r="C835" s="2"/>
      <c r="E835" s="2"/>
      <c r="G835" s="2"/>
      <c r="I835" s="2"/>
      <c r="J835" s="2"/>
    </row>
    <row r="836" spans="3:10" ht="15.75" customHeight="1">
      <c r="C836" s="2"/>
      <c r="E836" s="2"/>
      <c r="G836" s="2"/>
      <c r="I836" s="2"/>
      <c r="J836" s="2"/>
    </row>
    <row r="837" spans="3:10" ht="15.75" customHeight="1">
      <c r="C837" s="2"/>
      <c r="E837" s="2"/>
      <c r="G837" s="2"/>
      <c r="I837" s="2"/>
      <c r="J837" s="2"/>
    </row>
    <row r="838" spans="3:10" ht="15.75" customHeight="1">
      <c r="C838" s="2"/>
      <c r="E838" s="2"/>
      <c r="G838" s="2"/>
      <c r="I838" s="2"/>
      <c r="J838" s="2"/>
    </row>
    <row r="839" spans="3:10" ht="15.75" customHeight="1">
      <c r="C839" s="2"/>
      <c r="E839" s="2"/>
      <c r="G839" s="2"/>
      <c r="I839" s="2"/>
      <c r="J839" s="2"/>
    </row>
    <row r="840" spans="3:10" ht="15.75" customHeight="1">
      <c r="C840" s="2"/>
      <c r="E840" s="2"/>
      <c r="G840" s="2"/>
      <c r="I840" s="2"/>
      <c r="J840" s="2"/>
    </row>
    <row r="841" spans="3:10" ht="15.75" customHeight="1">
      <c r="C841" s="2"/>
      <c r="E841" s="2"/>
      <c r="G841" s="2"/>
      <c r="I841" s="2"/>
      <c r="J841" s="2"/>
    </row>
    <row r="842" spans="3:10" ht="15.75" customHeight="1">
      <c r="C842" s="2"/>
      <c r="E842" s="2"/>
      <c r="G842" s="2"/>
      <c r="I842" s="2"/>
      <c r="J842" s="2"/>
    </row>
    <row r="843" spans="3:10" ht="15.75" customHeight="1">
      <c r="C843" s="2"/>
      <c r="E843" s="2"/>
      <c r="G843" s="2"/>
      <c r="I843" s="2"/>
      <c r="J843" s="2"/>
    </row>
    <row r="844" spans="3:10" ht="15.75" customHeight="1">
      <c r="C844" s="2"/>
      <c r="E844" s="2"/>
      <c r="G844" s="2"/>
      <c r="I844" s="2"/>
      <c r="J844" s="2"/>
    </row>
    <row r="845" spans="3:10" ht="15.75" customHeight="1">
      <c r="C845" s="2"/>
      <c r="E845" s="2"/>
      <c r="G845" s="2"/>
      <c r="I845" s="2"/>
      <c r="J845" s="2"/>
    </row>
    <row r="846" spans="3:10" ht="15.75" customHeight="1">
      <c r="C846" s="2"/>
      <c r="E846" s="2"/>
      <c r="G846" s="2"/>
      <c r="I846" s="2"/>
      <c r="J846" s="2"/>
    </row>
    <row r="847" spans="3:10" ht="15.75" customHeight="1">
      <c r="C847" s="2"/>
      <c r="E847" s="2"/>
      <c r="G847" s="2"/>
      <c r="I847" s="2"/>
      <c r="J847" s="2"/>
    </row>
    <row r="848" spans="3:10" ht="15.75" customHeight="1">
      <c r="C848" s="2"/>
      <c r="E848" s="2"/>
      <c r="G848" s="2"/>
      <c r="I848" s="2"/>
      <c r="J848" s="2"/>
    </row>
    <row r="849" spans="3:10" ht="15.75" customHeight="1">
      <c r="C849" s="2"/>
      <c r="E849" s="2"/>
      <c r="G849" s="2"/>
      <c r="I849" s="2"/>
      <c r="J849" s="2"/>
    </row>
    <row r="850" spans="3:10" ht="15.75" customHeight="1">
      <c r="C850" s="2"/>
      <c r="E850" s="2"/>
      <c r="G850" s="2"/>
      <c r="I850" s="2"/>
      <c r="J850" s="2"/>
    </row>
    <row r="851" spans="3:10" ht="15.75" customHeight="1">
      <c r="C851" s="2"/>
      <c r="E851" s="2"/>
      <c r="G851" s="2"/>
      <c r="I851" s="2"/>
      <c r="J851" s="2"/>
    </row>
    <row r="852" spans="3:10" ht="15.75" customHeight="1">
      <c r="C852" s="2"/>
      <c r="E852" s="2"/>
      <c r="G852" s="2"/>
      <c r="I852" s="2"/>
      <c r="J852" s="2"/>
    </row>
    <row r="853" spans="3:10" ht="15.75" customHeight="1">
      <c r="C853" s="2"/>
      <c r="E853" s="2"/>
      <c r="G853" s="2"/>
      <c r="I853" s="2"/>
      <c r="J853" s="2"/>
    </row>
    <row r="854" spans="3:10" ht="15.75" customHeight="1">
      <c r="C854" s="2"/>
      <c r="E854" s="2"/>
      <c r="G854" s="2"/>
      <c r="I854" s="2"/>
      <c r="J854" s="2"/>
    </row>
    <row r="855" spans="3:10" ht="15.75" customHeight="1">
      <c r="C855" s="2"/>
      <c r="E855" s="2"/>
      <c r="G855" s="2"/>
      <c r="I855" s="2"/>
      <c r="J855" s="2"/>
    </row>
    <row r="856" spans="3:10" ht="15.75" customHeight="1">
      <c r="C856" s="2"/>
      <c r="E856" s="2"/>
      <c r="G856" s="2"/>
      <c r="I856" s="2"/>
      <c r="J856" s="2"/>
    </row>
    <row r="857" spans="3:10" ht="15.75" customHeight="1">
      <c r="C857" s="2"/>
      <c r="E857" s="2"/>
      <c r="G857" s="2"/>
      <c r="I857" s="2"/>
      <c r="J857" s="2"/>
    </row>
    <row r="858" spans="3:10" ht="15.75" customHeight="1">
      <c r="C858" s="2"/>
      <c r="E858" s="2"/>
      <c r="G858" s="2"/>
      <c r="I858" s="2"/>
      <c r="J858" s="2"/>
    </row>
    <row r="859" spans="3:10" ht="15.75" customHeight="1">
      <c r="C859" s="2"/>
      <c r="E859" s="2"/>
      <c r="G859" s="2"/>
      <c r="I859" s="2"/>
      <c r="J859" s="2"/>
    </row>
    <row r="860" spans="3:10" ht="15.75" customHeight="1">
      <c r="C860" s="2"/>
      <c r="E860" s="2"/>
      <c r="G860" s="2"/>
      <c r="I860" s="2"/>
      <c r="J860" s="2"/>
    </row>
    <row r="861" spans="3:10" ht="15.75" customHeight="1">
      <c r="C861" s="2"/>
      <c r="E861" s="2"/>
      <c r="G861" s="2"/>
      <c r="I861" s="2"/>
      <c r="J861" s="2"/>
    </row>
    <row r="862" spans="3:10" ht="15.75" customHeight="1">
      <c r="C862" s="2"/>
      <c r="E862" s="2"/>
      <c r="G862" s="2"/>
      <c r="I862" s="2"/>
      <c r="J862" s="2"/>
    </row>
    <row r="863" spans="3:10" ht="15.75" customHeight="1">
      <c r="C863" s="2"/>
      <c r="E863" s="2"/>
      <c r="G863" s="2"/>
      <c r="I863" s="2"/>
      <c r="J863" s="2"/>
    </row>
    <row r="864" spans="3:10" ht="15.75" customHeight="1">
      <c r="C864" s="2"/>
      <c r="E864" s="2"/>
      <c r="G864" s="2"/>
      <c r="I864" s="2"/>
      <c r="J864" s="2"/>
    </row>
    <row r="865" spans="3:10" ht="15.75" customHeight="1">
      <c r="C865" s="2"/>
      <c r="E865" s="2"/>
      <c r="G865" s="2"/>
      <c r="I865" s="2"/>
      <c r="J865" s="2"/>
    </row>
    <row r="866" spans="3:10" ht="15.75" customHeight="1">
      <c r="C866" s="2"/>
      <c r="E866" s="2"/>
      <c r="G866" s="2"/>
      <c r="I866" s="2"/>
      <c r="J866" s="2"/>
    </row>
    <row r="867" spans="3:10" ht="15.75" customHeight="1">
      <c r="C867" s="2"/>
      <c r="E867" s="2"/>
      <c r="G867" s="2"/>
      <c r="I867" s="2"/>
      <c r="J867" s="2"/>
    </row>
    <row r="868" spans="3:10" ht="15.75" customHeight="1">
      <c r="C868" s="2"/>
      <c r="E868" s="2"/>
      <c r="G868" s="2"/>
      <c r="I868" s="2"/>
      <c r="J868" s="2"/>
    </row>
    <row r="869" spans="3:10" ht="15.75" customHeight="1">
      <c r="C869" s="2"/>
      <c r="E869" s="2"/>
      <c r="G869" s="2"/>
      <c r="I869" s="2"/>
      <c r="J869" s="2"/>
    </row>
    <row r="870" spans="3:10" ht="15.75" customHeight="1">
      <c r="C870" s="2"/>
      <c r="E870" s="2"/>
      <c r="G870" s="2"/>
      <c r="I870" s="2"/>
      <c r="J870" s="2"/>
    </row>
    <row r="871" spans="3:10" ht="15.75" customHeight="1">
      <c r="C871" s="2"/>
      <c r="E871" s="2"/>
      <c r="G871" s="2"/>
      <c r="I871" s="2"/>
      <c r="J871" s="2"/>
    </row>
    <row r="872" spans="3:10" ht="15.75" customHeight="1">
      <c r="C872" s="2"/>
      <c r="E872" s="2"/>
      <c r="G872" s="2"/>
      <c r="I872" s="2"/>
      <c r="J872" s="2"/>
    </row>
    <row r="873" spans="3:10" ht="15.75" customHeight="1">
      <c r="C873" s="2"/>
      <c r="E873" s="2"/>
      <c r="G873" s="2"/>
      <c r="I873" s="2"/>
      <c r="J873" s="2"/>
    </row>
    <row r="874" spans="3:10" ht="15.75" customHeight="1">
      <c r="C874" s="2"/>
      <c r="E874" s="2"/>
      <c r="G874" s="2"/>
      <c r="I874" s="2"/>
      <c r="J874" s="2"/>
    </row>
    <row r="875" spans="3:10" ht="15.75" customHeight="1">
      <c r="C875" s="2"/>
      <c r="E875" s="2"/>
      <c r="G875" s="2"/>
      <c r="I875" s="2"/>
      <c r="J875" s="2"/>
    </row>
    <row r="876" spans="3:10" ht="15.75" customHeight="1">
      <c r="C876" s="2"/>
      <c r="E876" s="2"/>
      <c r="G876" s="2"/>
      <c r="I876" s="2"/>
      <c r="J876" s="2"/>
    </row>
    <row r="877" spans="3:10" ht="15.75" customHeight="1">
      <c r="C877" s="2"/>
      <c r="E877" s="2"/>
      <c r="G877" s="2"/>
      <c r="I877" s="2"/>
      <c r="J877" s="2"/>
    </row>
    <row r="878" spans="3:10" ht="15.75" customHeight="1">
      <c r="C878" s="2"/>
      <c r="E878" s="2"/>
      <c r="G878" s="2"/>
      <c r="I878" s="2"/>
      <c r="J878" s="2"/>
    </row>
    <row r="879" spans="3:10" ht="15.75" customHeight="1">
      <c r="C879" s="2"/>
      <c r="E879" s="2"/>
      <c r="G879" s="2"/>
      <c r="I879" s="2"/>
      <c r="J879" s="2"/>
    </row>
    <row r="880" spans="3:10" ht="15.75" customHeight="1">
      <c r="C880" s="2"/>
      <c r="E880" s="2"/>
      <c r="G880" s="2"/>
      <c r="I880" s="2"/>
      <c r="J880" s="2"/>
    </row>
    <row r="881" spans="3:10" ht="15.75" customHeight="1">
      <c r="C881" s="2"/>
      <c r="E881" s="2"/>
      <c r="G881" s="2"/>
      <c r="I881" s="2"/>
      <c r="J881" s="2"/>
    </row>
    <row r="882" spans="3:10" ht="15.75" customHeight="1">
      <c r="C882" s="2"/>
      <c r="E882" s="2"/>
      <c r="G882" s="2"/>
      <c r="I882" s="2"/>
      <c r="J882" s="2"/>
    </row>
    <row r="883" spans="3:10" ht="15.75" customHeight="1">
      <c r="C883" s="2"/>
      <c r="E883" s="2"/>
      <c r="G883" s="2"/>
      <c r="I883" s="2"/>
      <c r="J883" s="2"/>
    </row>
    <row r="884" spans="3:10" ht="15.75" customHeight="1">
      <c r="C884" s="2"/>
      <c r="E884" s="2"/>
      <c r="G884" s="2"/>
      <c r="I884" s="2"/>
      <c r="J884" s="2"/>
    </row>
    <row r="885" spans="3:10" ht="15.75" customHeight="1">
      <c r="C885" s="2"/>
      <c r="E885" s="2"/>
      <c r="G885" s="2"/>
      <c r="I885" s="2"/>
      <c r="J885" s="2"/>
    </row>
    <row r="886" spans="3:10" ht="15.75" customHeight="1">
      <c r="C886" s="2"/>
      <c r="E886" s="2"/>
      <c r="G886" s="2"/>
      <c r="I886" s="2"/>
      <c r="J886" s="2"/>
    </row>
    <row r="887" spans="3:10" ht="15.75" customHeight="1">
      <c r="C887" s="2"/>
      <c r="E887" s="2"/>
      <c r="G887" s="2"/>
      <c r="I887" s="2"/>
      <c r="J887" s="2"/>
    </row>
    <row r="888" spans="3:10" ht="15.75" customHeight="1">
      <c r="C888" s="2"/>
      <c r="E888" s="2"/>
      <c r="G888" s="2"/>
      <c r="I888" s="2"/>
      <c r="J888" s="2"/>
    </row>
    <row r="889" spans="3:10" ht="15.75" customHeight="1">
      <c r="C889" s="2"/>
      <c r="E889" s="2"/>
      <c r="G889" s="2"/>
      <c r="I889" s="2"/>
      <c r="J889" s="2"/>
    </row>
    <row r="890" spans="3:10" ht="15.75" customHeight="1">
      <c r="C890" s="2"/>
      <c r="E890" s="2"/>
      <c r="G890" s="2"/>
      <c r="I890" s="2"/>
      <c r="J890" s="2"/>
    </row>
    <row r="891" spans="3:10" ht="15.75" customHeight="1">
      <c r="C891" s="2"/>
      <c r="E891" s="2"/>
      <c r="G891" s="2"/>
      <c r="I891" s="2"/>
      <c r="J891" s="2"/>
    </row>
    <row r="892" spans="3:10" ht="15.75" customHeight="1">
      <c r="C892" s="2"/>
      <c r="E892" s="2"/>
      <c r="G892" s="2"/>
      <c r="I892" s="2"/>
      <c r="J892" s="2"/>
    </row>
    <row r="893" spans="3:10" ht="15.75" customHeight="1">
      <c r="C893" s="2"/>
      <c r="E893" s="2"/>
      <c r="G893" s="2"/>
      <c r="I893" s="2"/>
      <c r="J893" s="2"/>
    </row>
    <row r="894" spans="3:10" ht="15.75" customHeight="1">
      <c r="C894" s="2"/>
      <c r="E894" s="2"/>
      <c r="G894" s="2"/>
      <c r="I894" s="2"/>
      <c r="J894" s="2"/>
    </row>
    <row r="895" spans="3:10" ht="15.75" customHeight="1">
      <c r="C895" s="2"/>
      <c r="E895" s="2"/>
      <c r="G895" s="2"/>
      <c r="I895" s="2"/>
      <c r="J895" s="2"/>
    </row>
    <row r="896" spans="3:10" ht="15.75" customHeight="1">
      <c r="C896" s="2"/>
      <c r="E896" s="2"/>
      <c r="G896" s="2"/>
      <c r="I896" s="2"/>
      <c r="J896" s="2"/>
    </row>
    <row r="897" spans="3:10" ht="15.75" customHeight="1">
      <c r="C897" s="2"/>
      <c r="E897" s="2"/>
      <c r="G897" s="2"/>
      <c r="I897" s="2"/>
      <c r="J897" s="2"/>
    </row>
    <row r="898" spans="3:10" ht="15.75" customHeight="1">
      <c r="C898" s="2"/>
      <c r="E898" s="2"/>
      <c r="G898" s="2"/>
      <c r="I898" s="2"/>
      <c r="J898" s="2"/>
    </row>
    <row r="899" spans="3:10" ht="15.75" customHeight="1">
      <c r="C899" s="2"/>
      <c r="E899" s="2"/>
      <c r="G899" s="2"/>
      <c r="I899" s="2"/>
      <c r="J899" s="2"/>
    </row>
    <row r="900" spans="3:10" ht="15.75" customHeight="1">
      <c r="C900" s="2"/>
      <c r="E900" s="2"/>
      <c r="G900" s="2"/>
      <c r="I900" s="2"/>
      <c r="J900" s="2"/>
    </row>
    <row r="901" spans="3:10" ht="15.75" customHeight="1">
      <c r="C901" s="2"/>
      <c r="E901" s="2"/>
      <c r="G901" s="2"/>
      <c r="I901" s="2"/>
      <c r="J901" s="2"/>
    </row>
    <row r="902" spans="3:10" ht="15.75" customHeight="1">
      <c r="C902" s="2"/>
      <c r="E902" s="2"/>
      <c r="G902" s="2"/>
      <c r="I902" s="2"/>
      <c r="J902" s="2"/>
    </row>
    <row r="903" spans="3:10" ht="15.75" customHeight="1">
      <c r="C903" s="2"/>
      <c r="E903" s="2"/>
      <c r="G903" s="2"/>
      <c r="I903" s="2"/>
      <c r="J903" s="2"/>
    </row>
    <row r="904" spans="3:10" ht="15.75" customHeight="1">
      <c r="C904" s="2"/>
      <c r="E904" s="2"/>
      <c r="G904" s="2"/>
      <c r="I904" s="2"/>
      <c r="J904" s="2"/>
    </row>
    <row r="905" spans="3:10" ht="15.75" customHeight="1">
      <c r="C905" s="2"/>
      <c r="E905" s="2"/>
      <c r="G905" s="2"/>
      <c r="I905" s="2"/>
      <c r="J905" s="2"/>
    </row>
    <row r="906" spans="3:10" ht="15.75" customHeight="1">
      <c r="C906" s="2"/>
      <c r="E906" s="2"/>
      <c r="G906" s="2"/>
      <c r="I906" s="2"/>
      <c r="J906" s="2"/>
    </row>
    <row r="907" spans="3:10" ht="15.75" customHeight="1">
      <c r="C907" s="2"/>
      <c r="E907" s="2"/>
      <c r="G907" s="2"/>
      <c r="I907" s="2"/>
      <c r="J907" s="2"/>
    </row>
    <row r="908" spans="3:10" ht="15.75" customHeight="1">
      <c r="C908" s="2"/>
      <c r="E908" s="2"/>
      <c r="G908" s="2"/>
      <c r="I908" s="2"/>
      <c r="J908" s="2"/>
    </row>
    <row r="909" spans="3:10" ht="15.75" customHeight="1">
      <c r="C909" s="2"/>
      <c r="E909" s="2"/>
      <c r="G909" s="2"/>
      <c r="I909" s="2"/>
      <c r="J909" s="2"/>
    </row>
    <row r="910" spans="3:10" ht="15.75" customHeight="1">
      <c r="C910" s="2"/>
      <c r="E910" s="2"/>
      <c r="G910" s="2"/>
      <c r="I910" s="2"/>
      <c r="J910" s="2"/>
    </row>
    <row r="911" spans="3:10" ht="15.75" customHeight="1">
      <c r="C911" s="2"/>
      <c r="E911" s="2"/>
      <c r="G911" s="2"/>
      <c r="I911" s="2"/>
      <c r="J911" s="2"/>
    </row>
    <row r="912" spans="3:10" ht="15.75" customHeight="1">
      <c r="C912" s="2"/>
      <c r="E912" s="2"/>
      <c r="G912" s="2"/>
      <c r="I912" s="2"/>
      <c r="J912" s="2"/>
    </row>
    <row r="913" spans="3:10" ht="15.75" customHeight="1">
      <c r="C913" s="2"/>
      <c r="E913" s="2"/>
      <c r="G913" s="2"/>
      <c r="I913" s="2"/>
      <c r="J913" s="2"/>
    </row>
    <row r="914" spans="3:10" ht="15.75" customHeight="1">
      <c r="C914" s="2"/>
      <c r="E914" s="2"/>
      <c r="G914" s="2"/>
      <c r="I914" s="2"/>
      <c r="J914" s="2"/>
    </row>
    <row r="915" spans="3:10" ht="15.75" customHeight="1">
      <c r="C915" s="2"/>
      <c r="E915" s="2"/>
      <c r="G915" s="2"/>
      <c r="I915" s="2"/>
      <c r="J915" s="2"/>
    </row>
    <row r="916" spans="3:10" ht="15.75" customHeight="1">
      <c r="C916" s="2"/>
      <c r="E916" s="2"/>
      <c r="G916" s="2"/>
      <c r="I916" s="2"/>
      <c r="J916" s="2"/>
    </row>
    <row r="917" spans="3:10" ht="15.75" customHeight="1">
      <c r="C917" s="2"/>
      <c r="E917" s="2"/>
      <c r="G917" s="2"/>
      <c r="I917" s="2"/>
      <c r="J917" s="2"/>
    </row>
    <row r="918" spans="3:10" ht="15.75" customHeight="1">
      <c r="C918" s="2"/>
      <c r="E918" s="2"/>
      <c r="G918" s="2"/>
      <c r="I918" s="2"/>
      <c r="J918" s="2"/>
    </row>
    <row r="919" spans="3:10" ht="15.75" customHeight="1">
      <c r="C919" s="2"/>
      <c r="E919" s="2"/>
      <c r="G919" s="2"/>
      <c r="I919" s="2"/>
      <c r="J919" s="2"/>
    </row>
    <row r="920" spans="3:10" ht="15.75" customHeight="1">
      <c r="C920" s="2"/>
      <c r="E920" s="2"/>
      <c r="G920" s="2"/>
      <c r="I920" s="2"/>
      <c r="J920" s="2"/>
    </row>
    <row r="921" spans="3:10" ht="15.75" customHeight="1">
      <c r="C921" s="2"/>
      <c r="E921" s="2"/>
      <c r="G921" s="2"/>
      <c r="I921" s="2"/>
      <c r="J921" s="2"/>
    </row>
    <row r="922" spans="3:10" ht="15.75" customHeight="1">
      <c r="C922" s="2"/>
      <c r="E922" s="2"/>
      <c r="G922" s="2"/>
      <c r="I922" s="2"/>
      <c r="J922" s="2"/>
    </row>
    <row r="923" spans="3:10" ht="15.75" customHeight="1">
      <c r="C923" s="2"/>
      <c r="E923" s="2"/>
      <c r="G923" s="2"/>
      <c r="I923" s="2"/>
      <c r="J923" s="2"/>
    </row>
    <row r="924" spans="3:10" ht="15.75" customHeight="1">
      <c r="C924" s="2"/>
      <c r="E924" s="2"/>
      <c r="G924" s="2"/>
      <c r="I924" s="2"/>
      <c r="J924" s="2"/>
    </row>
    <row r="925" spans="3:10" ht="15.75" customHeight="1">
      <c r="C925" s="2"/>
      <c r="E925" s="2"/>
      <c r="G925" s="2"/>
      <c r="I925" s="2"/>
      <c r="J925" s="2"/>
    </row>
    <row r="926" spans="3:10" ht="15.75" customHeight="1">
      <c r="C926" s="2"/>
      <c r="E926" s="2"/>
      <c r="G926" s="2"/>
      <c r="I926" s="2"/>
      <c r="J926" s="2"/>
    </row>
    <row r="927" spans="3:10" ht="15.75" customHeight="1">
      <c r="C927" s="2"/>
      <c r="E927" s="2"/>
      <c r="G927" s="2"/>
      <c r="I927" s="2"/>
      <c r="J927" s="2"/>
    </row>
    <row r="928" spans="3:10" ht="15.75" customHeight="1">
      <c r="C928" s="2"/>
      <c r="E928" s="2"/>
      <c r="G928" s="2"/>
      <c r="I928" s="2"/>
      <c r="J928" s="2"/>
    </row>
    <row r="929" spans="3:10" ht="15.75" customHeight="1">
      <c r="C929" s="2"/>
      <c r="E929" s="2"/>
      <c r="G929" s="2"/>
      <c r="I929" s="2"/>
      <c r="J929" s="2"/>
    </row>
    <row r="930" spans="3:10" ht="15.75" customHeight="1">
      <c r="C930" s="2"/>
      <c r="E930" s="2"/>
      <c r="G930" s="2"/>
      <c r="I930" s="2"/>
      <c r="J930" s="2"/>
    </row>
    <row r="931" spans="3:10" ht="15.75" customHeight="1">
      <c r="C931" s="2"/>
      <c r="E931" s="2"/>
      <c r="G931" s="2"/>
      <c r="I931" s="2"/>
      <c r="J931" s="2"/>
    </row>
    <row r="932" spans="3:10" ht="15.75" customHeight="1">
      <c r="C932" s="2"/>
      <c r="E932" s="2"/>
      <c r="G932" s="2"/>
      <c r="I932" s="2"/>
      <c r="J932" s="2"/>
    </row>
    <row r="933" spans="3:10" ht="15.75" customHeight="1">
      <c r="C933" s="2"/>
      <c r="E933" s="2"/>
      <c r="G933" s="2"/>
      <c r="I933" s="2"/>
      <c r="J933" s="2"/>
    </row>
    <row r="934" spans="3:10" ht="15.75" customHeight="1">
      <c r="C934" s="2"/>
      <c r="E934" s="2"/>
      <c r="G934" s="2"/>
      <c r="I934" s="2"/>
      <c r="J934" s="2"/>
    </row>
    <row r="935" spans="3:10" ht="15.75" customHeight="1">
      <c r="C935" s="2"/>
      <c r="E935" s="2"/>
      <c r="G935" s="2"/>
      <c r="I935" s="2"/>
      <c r="J935" s="2"/>
    </row>
    <row r="936" spans="3:10" ht="15.75" customHeight="1">
      <c r="C936" s="2"/>
      <c r="E936" s="2"/>
      <c r="G936" s="2"/>
      <c r="I936" s="2"/>
      <c r="J936" s="2"/>
    </row>
    <row r="937" spans="3:10" ht="15.75" customHeight="1">
      <c r="C937" s="2"/>
      <c r="E937" s="2"/>
      <c r="G937" s="2"/>
      <c r="I937" s="2"/>
      <c r="J937" s="2"/>
    </row>
    <row r="938" spans="3:10" ht="15.75" customHeight="1">
      <c r="C938" s="2"/>
      <c r="E938" s="2"/>
      <c r="G938" s="2"/>
      <c r="I938" s="2"/>
      <c r="J938" s="2"/>
    </row>
    <row r="939" spans="3:10" ht="15.75" customHeight="1">
      <c r="C939" s="2"/>
      <c r="E939" s="2"/>
      <c r="G939" s="2"/>
      <c r="I939" s="2"/>
      <c r="J939" s="2"/>
    </row>
    <row r="940" spans="3:10" ht="15.75" customHeight="1">
      <c r="C940" s="2"/>
      <c r="E940" s="2"/>
      <c r="G940" s="2"/>
      <c r="I940" s="2"/>
      <c r="J940" s="2"/>
    </row>
    <row r="941" spans="3:10" ht="15.75" customHeight="1">
      <c r="C941" s="2"/>
      <c r="E941" s="2"/>
      <c r="G941" s="2"/>
      <c r="I941" s="2"/>
      <c r="J941" s="2"/>
    </row>
    <row r="942" spans="3:10" ht="15.75" customHeight="1">
      <c r="C942" s="2"/>
      <c r="E942" s="2"/>
      <c r="G942" s="2"/>
      <c r="I942" s="2"/>
      <c r="J942" s="2"/>
    </row>
    <row r="943" spans="3:10" ht="15.75" customHeight="1">
      <c r="C943" s="2"/>
      <c r="E943" s="2"/>
      <c r="G943" s="2"/>
      <c r="I943" s="2"/>
      <c r="J943" s="2"/>
    </row>
    <row r="944" spans="3:10" ht="15.75" customHeight="1">
      <c r="C944" s="2"/>
      <c r="E944" s="2"/>
      <c r="G944" s="2"/>
      <c r="I944" s="2"/>
      <c r="J944" s="2"/>
    </row>
    <row r="945" spans="3:10" ht="15.75" customHeight="1">
      <c r="C945" s="2"/>
      <c r="E945" s="2"/>
      <c r="G945" s="2"/>
      <c r="I945" s="2"/>
      <c r="J945" s="2"/>
    </row>
    <row r="946" spans="3:10" ht="15.75" customHeight="1">
      <c r="C946" s="2"/>
      <c r="E946" s="2"/>
      <c r="G946" s="2"/>
      <c r="I946" s="2"/>
      <c r="J946" s="2"/>
    </row>
    <row r="947" spans="3:10" ht="15.75" customHeight="1">
      <c r="C947" s="2"/>
      <c r="E947" s="2"/>
      <c r="G947" s="2"/>
      <c r="I947" s="2"/>
      <c r="J947" s="2"/>
    </row>
    <row r="948" spans="3:10" ht="15.75" customHeight="1">
      <c r="C948" s="2"/>
      <c r="E948" s="2"/>
      <c r="G948" s="2"/>
      <c r="I948" s="2"/>
      <c r="J948" s="2"/>
    </row>
    <row r="949" spans="3:10" ht="15.75" customHeight="1">
      <c r="C949" s="2"/>
      <c r="E949" s="2"/>
      <c r="G949" s="2"/>
      <c r="I949" s="2"/>
      <c r="J949" s="2"/>
    </row>
    <row r="950" spans="3:10" ht="15.75" customHeight="1">
      <c r="C950" s="2"/>
      <c r="E950" s="2"/>
      <c r="G950" s="2"/>
      <c r="I950" s="2"/>
      <c r="J950" s="2"/>
    </row>
    <row r="951" spans="3:10" ht="15.75" customHeight="1">
      <c r="C951" s="2"/>
      <c r="E951" s="2"/>
      <c r="G951" s="2"/>
      <c r="I951" s="2"/>
      <c r="J951" s="2"/>
    </row>
    <row r="952" spans="3:10" ht="15.75" customHeight="1">
      <c r="C952" s="2"/>
      <c r="E952" s="2"/>
      <c r="G952" s="2"/>
      <c r="I952" s="2"/>
      <c r="J952" s="2"/>
    </row>
    <row r="953" spans="3:10" ht="15.75" customHeight="1">
      <c r="C953" s="2"/>
      <c r="E953" s="2"/>
      <c r="G953" s="2"/>
      <c r="I953" s="2"/>
      <c r="J953" s="2"/>
    </row>
    <row r="954" spans="3:10" ht="15.75" customHeight="1">
      <c r="C954" s="2"/>
      <c r="E954" s="2"/>
      <c r="G954" s="2"/>
      <c r="I954" s="2"/>
      <c r="J954" s="2"/>
    </row>
    <row r="955" spans="3:10" ht="15.75" customHeight="1">
      <c r="C955" s="2"/>
      <c r="E955" s="2"/>
      <c r="G955" s="2"/>
      <c r="I955" s="2"/>
      <c r="J955" s="2"/>
    </row>
    <row r="956" spans="3:10" ht="15.75" customHeight="1">
      <c r="C956" s="2"/>
      <c r="E956" s="2"/>
      <c r="G956" s="2"/>
      <c r="I956" s="2"/>
      <c r="J956" s="2"/>
    </row>
    <row r="957" spans="3:10" ht="15.75" customHeight="1">
      <c r="C957" s="2"/>
      <c r="E957" s="2"/>
      <c r="G957" s="2"/>
      <c r="I957" s="2"/>
      <c r="J957" s="2"/>
    </row>
    <row r="958" spans="3:10" ht="15.75" customHeight="1">
      <c r="C958" s="2"/>
      <c r="E958" s="2"/>
      <c r="G958" s="2"/>
      <c r="I958" s="2"/>
      <c r="J958" s="2"/>
    </row>
    <row r="959" spans="3:10" ht="15.75" customHeight="1">
      <c r="C959" s="2"/>
      <c r="E959" s="2"/>
      <c r="G959" s="2"/>
      <c r="I959" s="2"/>
      <c r="J959" s="2"/>
    </row>
    <row r="960" spans="3:10" ht="15.75" customHeight="1">
      <c r="C960" s="2"/>
      <c r="E960" s="2"/>
      <c r="G960" s="2"/>
      <c r="I960" s="2"/>
      <c r="J960" s="2"/>
    </row>
    <row r="961" spans="3:10" ht="15.75" customHeight="1">
      <c r="C961" s="2"/>
      <c r="E961" s="2"/>
      <c r="G961" s="2"/>
      <c r="I961" s="2"/>
      <c r="J961" s="2"/>
    </row>
    <row r="962" spans="3:10" ht="15.75" customHeight="1">
      <c r="C962" s="2"/>
      <c r="E962" s="2"/>
      <c r="G962" s="2"/>
      <c r="I962" s="2"/>
      <c r="J962" s="2"/>
    </row>
    <row r="963" spans="3:10" ht="15.75" customHeight="1">
      <c r="C963" s="2"/>
      <c r="E963" s="2"/>
      <c r="G963" s="2"/>
      <c r="I963" s="2"/>
      <c r="J963" s="2"/>
    </row>
    <row r="964" spans="3:10" ht="15.75" customHeight="1">
      <c r="C964" s="2"/>
      <c r="E964" s="2"/>
      <c r="G964" s="2"/>
      <c r="I964" s="2"/>
      <c r="J964" s="2"/>
    </row>
    <row r="965" spans="3:10" ht="15.75" customHeight="1">
      <c r="C965" s="2"/>
      <c r="E965" s="2"/>
      <c r="G965" s="2"/>
      <c r="I965" s="2"/>
      <c r="J965" s="2"/>
    </row>
    <row r="966" spans="3:10" ht="15.75" customHeight="1">
      <c r="C966" s="2"/>
      <c r="E966" s="2"/>
      <c r="G966" s="2"/>
      <c r="I966" s="2"/>
      <c r="J966" s="2"/>
    </row>
    <row r="967" spans="3:10" ht="15.75" customHeight="1">
      <c r="C967" s="2"/>
      <c r="E967" s="2"/>
      <c r="G967" s="2"/>
      <c r="I967" s="2"/>
      <c r="J967" s="2"/>
    </row>
    <row r="968" spans="3:10" ht="15.75" customHeight="1">
      <c r="C968" s="2"/>
      <c r="E968" s="2"/>
      <c r="G968" s="2"/>
      <c r="I968" s="2"/>
      <c r="J968" s="2"/>
    </row>
    <row r="969" spans="3:10" ht="15.75" customHeight="1">
      <c r="C969" s="2"/>
      <c r="E969" s="2"/>
      <c r="G969" s="2"/>
      <c r="I969" s="2"/>
      <c r="J969" s="2"/>
    </row>
    <row r="970" spans="3:10" ht="15.75" customHeight="1">
      <c r="C970" s="2"/>
      <c r="E970" s="2"/>
      <c r="G970" s="2"/>
      <c r="I970" s="2"/>
      <c r="J970" s="2"/>
    </row>
    <row r="971" spans="3:10" ht="15.75" customHeight="1">
      <c r="C971" s="2"/>
      <c r="E971" s="2"/>
      <c r="G971" s="2"/>
      <c r="I971" s="2"/>
      <c r="J971" s="2"/>
    </row>
    <row r="972" spans="3:10" ht="15.75" customHeight="1">
      <c r="C972" s="2"/>
      <c r="E972" s="2"/>
      <c r="G972" s="2"/>
      <c r="I972" s="2"/>
      <c r="J972" s="2"/>
    </row>
    <row r="973" spans="3:10" ht="15.75" customHeight="1">
      <c r="C973" s="2"/>
      <c r="E973" s="2"/>
      <c r="G973" s="2"/>
      <c r="I973" s="2"/>
      <c r="J973" s="2"/>
    </row>
    <row r="974" spans="3:10" ht="15.75" customHeight="1">
      <c r="C974" s="2"/>
      <c r="E974" s="2"/>
      <c r="G974" s="2"/>
      <c r="I974" s="2"/>
      <c r="J974" s="2"/>
    </row>
    <row r="975" spans="3:10" ht="15.75" customHeight="1">
      <c r="C975" s="2"/>
      <c r="E975" s="2"/>
      <c r="G975" s="2"/>
      <c r="I975" s="2"/>
      <c r="J975" s="2"/>
    </row>
    <row r="976" spans="3:10" ht="15.75" customHeight="1">
      <c r="C976" s="2"/>
      <c r="E976" s="2"/>
      <c r="G976" s="2"/>
      <c r="I976" s="2"/>
      <c r="J976" s="2"/>
    </row>
    <row r="977" spans="3:10" ht="15.75" customHeight="1">
      <c r="C977" s="2"/>
      <c r="E977" s="2"/>
      <c r="G977" s="2"/>
      <c r="I977" s="2"/>
      <c r="J977" s="2"/>
    </row>
    <row r="978" spans="3:10" ht="15.75" customHeight="1">
      <c r="C978" s="2"/>
      <c r="E978" s="2"/>
      <c r="G978" s="2"/>
      <c r="I978" s="2"/>
      <c r="J978" s="2"/>
    </row>
    <row r="979" spans="3:10" ht="15.75" customHeight="1">
      <c r="C979" s="2"/>
      <c r="E979" s="2"/>
      <c r="G979" s="2"/>
      <c r="I979" s="2"/>
      <c r="J979" s="2"/>
    </row>
    <row r="980" spans="3:10" ht="15.75" customHeight="1">
      <c r="C980" s="2"/>
      <c r="E980" s="2"/>
      <c r="G980" s="2"/>
      <c r="I980" s="2"/>
      <c r="J980" s="2"/>
    </row>
    <row r="981" spans="3:10" ht="15.75" customHeight="1">
      <c r="C981" s="2"/>
      <c r="E981" s="2"/>
      <c r="G981" s="2"/>
      <c r="I981" s="2"/>
      <c r="J981" s="2"/>
    </row>
    <row r="982" spans="3:10" ht="15.75" customHeight="1">
      <c r="C982" s="2"/>
      <c r="E982" s="2"/>
      <c r="G982" s="2"/>
      <c r="I982" s="2"/>
      <c r="J982" s="2"/>
    </row>
    <row r="983" spans="3:10" ht="15.75" customHeight="1">
      <c r="C983" s="2"/>
      <c r="E983" s="2"/>
      <c r="G983" s="2"/>
      <c r="I983" s="2"/>
      <c r="J983" s="2"/>
    </row>
    <row r="984" spans="3:10" ht="15.75" customHeight="1">
      <c r="C984" s="2"/>
      <c r="E984" s="2"/>
      <c r="G984" s="2"/>
      <c r="I984" s="2"/>
      <c r="J984" s="2"/>
    </row>
    <row r="985" spans="3:10" ht="15.75" customHeight="1">
      <c r="C985" s="2"/>
      <c r="E985" s="2"/>
      <c r="G985" s="2"/>
      <c r="I985" s="2"/>
      <c r="J985" s="2"/>
    </row>
    <row r="986" spans="3:10" ht="15.75" customHeight="1">
      <c r="C986" s="2"/>
      <c r="E986" s="2"/>
      <c r="G986" s="2"/>
      <c r="I986" s="2"/>
      <c r="J986" s="2"/>
    </row>
    <row r="987" spans="3:10" ht="15.75" customHeight="1">
      <c r="C987" s="2"/>
      <c r="E987" s="2"/>
      <c r="G987" s="2"/>
      <c r="I987" s="2"/>
      <c r="J987" s="2"/>
    </row>
    <row r="988" spans="3:10" ht="15.75" customHeight="1">
      <c r="C988" s="2"/>
      <c r="E988" s="2"/>
      <c r="G988" s="2"/>
      <c r="I988" s="2"/>
      <c r="J988" s="2"/>
    </row>
    <row r="989" spans="3:10" ht="15.75" customHeight="1">
      <c r="C989" s="2"/>
      <c r="E989" s="2"/>
      <c r="G989" s="2"/>
      <c r="I989" s="2"/>
      <c r="J989" s="2"/>
    </row>
    <row r="990" spans="3:10" ht="15.75" customHeight="1">
      <c r="C990" s="2"/>
      <c r="E990" s="2"/>
      <c r="G990" s="2"/>
      <c r="I990" s="2"/>
      <c r="J990" s="2"/>
    </row>
    <row r="991" spans="3:10" ht="15.75" customHeight="1">
      <c r="C991" s="2"/>
      <c r="E991" s="2"/>
      <c r="G991" s="2"/>
      <c r="I991" s="2"/>
      <c r="J991" s="2"/>
    </row>
    <row r="992" spans="3:10" ht="15.75" customHeight="1">
      <c r="C992" s="2"/>
      <c r="E992" s="2"/>
      <c r="G992" s="2"/>
      <c r="I992" s="2"/>
      <c r="J992" s="2"/>
    </row>
    <row r="993" spans="3:10" ht="15.75" customHeight="1">
      <c r="C993" s="2"/>
      <c r="E993" s="2"/>
      <c r="G993" s="2"/>
      <c r="I993" s="2"/>
      <c r="J993" s="2"/>
    </row>
    <row r="994" spans="3:10" ht="15.75" customHeight="1">
      <c r="C994" s="2"/>
      <c r="E994" s="2"/>
      <c r="G994" s="2"/>
      <c r="I994" s="2"/>
      <c r="J994" s="2"/>
    </row>
    <row r="995" spans="3:10" ht="15.75" customHeight="1">
      <c r="C995" s="2"/>
      <c r="E995" s="2"/>
      <c r="G995" s="2"/>
      <c r="I995" s="2"/>
      <c r="J995" s="2"/>
    </row>
    <row r="996" spans="3:10" ht="15.75" customHeight="1">
      <c r="C996" s="2"/>
      <c r="E996" s="2"/>
      <c r="G996" s="2"/>
      <c r="I996" s="2"/>
      <c r="J996" s="2"/>
    </row>
    <row r="997" spans="3:10" ht="15.75" customHeight="1">
      <c r="C997" s="2"/>
      <c r="E997" s="2"/>
      <c r="G997" s="2"/>
      <c r="I997" s="2"/>
      <c r="J997" s="2"/>
    </row>
    <row r="998" spans="3:10" ht="15.75" customHeight="1">
      <c r="C998" s="2"/>
      <c r="E998" s="2"/>
      <c r="G998" s="2"/>
      <c r="I998" s="2"/>
      <c r="J998" s="2"/>
    </row>
    <row r="999" spans="3:10" ht="15.75" customHeight="1">
      <c r="C999" s="2"/>
      <c r="E999" s="2"/>
      <c r="G999" s="2"/>
      <c r="I999" s="2"/>
      <c r="J999" s="2"/>
    </row>
    <row r="1000" spans="3:10" ht="15.75" customHeight="1">
      <c r="C1000" s="2"/>
      <c r="E1000" s="2"/>
      <c r="G1000" s="2"/>
      <c r="I1000" s="2"/>
      <c r="J1000" s="2"/>
    </row>
  </sheetData>
  <mergeCells count="23">
    <mergeCell ref="D12:D13"/>
    <mergeCell ref="E18:E19"/>
    <mergeCell ref="E12:E13"/>
    <mergeCell ref="G12:G13"/>
    <mergeCell ref="F12:F13"/>
    <mergeCell ref="G6:G7"/>
    <mergeCell ref="F6:F7"/>
    <mergeCell ref="D15:D16"/>
    <mergeCell ref="E15:E16"/>
    <mergeCell ref="B24:B25"/>
    <mergeCell ref="C24:C25"/>
    <mergeCell ref="B21:B22"/>
    <mergeCell ref="C21:C22"/>
    <mergeCell ref="D18:D19"/>
    <mergeCell ref="B18:B19"/>
    <mergeCell ref="C18:C19"/>
    <mergeCell ref="G9:G10"/>
    <mergeCell ref="F9:F10"/>
    <mergeCell ref="J6:J7"/>
    <mergeCell ref="I3:I4"/>
    <mergeCell ref="I6:I7"/>
    <mergeCell ref="H6:H7"/>
    <mergeCell ref="H3:H4"/>
  </mergeCells>
  <pageMargins left="0.7" right="0.7" top="0.75" bottom="0.75" header="0" footer="0"/>
  <pageSetup scale="3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000"/>
  <sheetViews>
    <sheetView topLeftCell="A28" workbookViewId="0">
      <selection activeCell="R3" sqref="R3"/>
    </sheetView>
  </sheetViews>
  <sheetFormatPr baseColWidth="10" defaultColWidth="11.1640625" defaultRowHeight="15" customHeight="1"/>
  <cols>
    <col min="1" max="1" width="2.6640625" customWidth="1"/>
    <col min="2" max="2" width="14.1640625" customWidth="1"/>
    <col min="3" max="3" width="32.83203125" customWidth="1"/>
    <col min="4" max="8" width="11" customWidth="1"/>
    <col min="9" max="9" width="13.83203125" customWidth="1"/>
    <col min="10" max="10" width="13.33203125" customWidth="1"/>
    <col min="11" max="11" width="11" customWidth="1"/>
    <col min="12" max="13" width="10.5" customWidth="1"/>
    <col min="14" max="14" width="12.6640625" customWidth="1"/>
    <col min="15" max="22" width="10.5" customWidth="1"/>
  </cols>
  <sheetData>
    <row r="1" spans="1:22" ht="48" customHeight="1">
      <c r="B1" s="164"/>
      <c r="C1" s="63" t="s">
        <v>675</v>
      </c>
      <c r="D1" s="63"/>
      <c r="E1" s="234"/>
      <c r="F1" s="68" t="s">
        <v>175</v>
      </c>
      <c r="J1" s="235"/>
    </row>
    <row r="2" spans="1:22" ht="33" customHeight="1">
      <c r="B2" s="164"/>
      <c r="C2" s="63"/>
      <c r="D2" s="63"/>
      <c r="E2" s="234"/>
      <c r="F2" s="68"/>
      <c r="J2" s="235"/>
      <c r="L2" s="236" t="s">
        <v>538</v>
      </c>
    </row>
    <row r="3" spans="1:22" ht="30.75" customHeight="1">
      <c r="A3" s="9"/>
      <c r="B3" s="304" t="s">
        <v>676</v>
      </c>
      <c r="C3" s="126"/>
      <c r="D3" s="211" t="s">
        <v>180</v>
      </c>
      <c r="E3" s="237" t="s">
        <v>187</v>
      </c>
      <c r="F3" s="183" t="s">
        <v>346</v>
      </c>
      <c r="G3" s="212" t="s">
        <v>347</v>
      </c>
      <c r="H3" s="213" t="s">
        <v>348</v>
      </c>
      <c r="I3" s="180" t="s">
        <v>349</v>
      </c>
      <c r="J3" s="238" t="s">
        <v>350</v>
      </c>
      <c r="K3" s="71" t="s">
        <v>191</v>
      </c>
      <c r="L3" s="183" t="s">
        <v>543</v>
      </c>
      <c r="M3" s="184" t="s">
        <v>544</v>
      </c>
      <c r="N3" s="239" t="s">
        <v>545</v>
      </c>
      <c r="O3" s="71" t="s">
        <v>191</v>
      </c>
      <c r="P3" s="9"/>
      <c r="Q3" s="9"/>
      <c r="R3" s="9"/>
      <c r="S3" s="9"/>
      <c r="T3" s="9"/>
      <c r="U3" s="9"/>
      <c r="V3" s="9"/>
    </row>
    <row r="4" spans="1:22" ht="24.75" customHeight="1">
      <c r="B4" s="303"/>
      <c r="C4" s="61" t="str">
        <f>Roster!C4</f>
        <v>Richard Higgins</v>
      </c>
      <c r="D4" s="214">
        <f>Roster!I4</f>
        <v>177</v>
      </c>
      <c r="E4" s="240">
        <f>TRUNC((Percentage!E5-'HC Classic Score'!D4)*Percentage!C5)</f>
        <v>29</v>
      </c>
      <c r="F4" s="154">
        <v>246</v>
      </c>
      <c r="G4" s="155">
        <v>183</v>
      </c>
      <c r="H4" s="193">
        <v>153</v>
      </c>
      <c r="I4" s="215">
        <f>SUM(F4:H4)</f>
        <v>582</v>
      </c>
      <c r="J4" s="241">
        <f>E4*3</f>
        <v>87</v>
      </c>
      <c r="K4" s="199">
        <f>SUM(I4:J4)</f>
        <v>669</v>
      </c>
      <c r="L4" s="228"/>
      <c r="M4" s="230"/>
      <c r="N4" s="242">
        <f>E4*2</f>
        <v>58</v>
      </c>
      <c r="O4" s="199">
        <f>SUM(K4:N4)</f>
        <v>727</v>
      </c>
    </row>
    <row r="5" spans="1:22" ht="24" customHeight="1">
      <c r="B5" s="164"/>
      <c r="C5" s="43"/>
      <c r="D5" s="43"/>
      <c r="E5" s="235"/>
      <c r="F5" s="112"/>
      <c r="G5" s="43"/>
      <c r="H5" s="43"/>
      <c r="I5" s="8"/>
      <c r="J5" s="243"/>
      <c r="K5" s="118"/>
    </row>
    <row r="6" spans="1:22" ht="48" customHeight="1">
      <c r="B6" s="164"/>
      <c r="E6" s="235"/>
      <c r="F6" s="112"/>
      <c r="J6" s="244"/>
    </row>
    <row r="7" spans="1:22" ht="30.75" customHeight="1">
      <c r="A7" s="9"/>
      <c r="B7" s="272" t="s">
        <v>678</v>
      </c>
      <c r="C7" s="126"/>
      <c r="D7" s="211" t="s">
        <v>180</v>
      </c>
      <c r="E7" s="237" t="s">
        <v>187</v>
      </c>
      <c r="F7" s="183" t="s">
        <v>346</v>
      </c>
      <c r="G7" s="212" t="s">
        <v>347</v>
      </c>
      <c r="H7" s="213" t="s">
        <v>348</v>
      </c>
      <c r="I7" s="180" t="s">
        <v>349</v>
      </c>
      <c r="J7" s="238" t="s">
        <v>350</v>
      </c>
      <c r="K7" s="71" t="s">
        <v>191</v>
      </c>
      <c r="L7" s="183" t="s">
        <v>543</v>
      </c>
      <c r="M7" s="184" t="s">
        <v>544</v>
      </c>
      <c r="N7" s="239" t="s">
        <v>545</v>
      </c>
      <c r="O7" s="71" t="s">
        <v>191</v>
      </c>
      <c r="P7" s="9"/>
      <c r="Q7" s="9"/>
      <c r="R7" s="9"/>
      <c r="S7" s="9"/>
      <c r="T7" s="9"/>
      <c r="U7" s="9"/>
      <c r="V7" s="9"/>
    </row>
    <row r="8" spans="1:22" ht="24.75" customHeight="1">
      <c r="B8" s="267"/>
      <c r="C8" s="61" t="str">
        <f>Roster!C5</f>
        <v>Theron Parker</v>
      </c>
      <c r="D8" s="224">
        <v>210</v>
      </c>
      <c r="E8" s="240">
        <f>TRUNC((Percentage!E5-'HC Classic Score'!D8)*Percentage!C5)</f>
        <v>0</v>
      </c>
      <c r="F8" s="228"/>
      <c r="G8" s="229"/>
      <c r="H8" s="245"/>
      <c r="I8" s="215">
        <f>SUM(F8:H8)</f>
        <v>0</v>
      </c>
      <c r="J8" s="241">
        <f>E8*3</f>
        <v>0</v>
      </c>
      <c r="K8" s="199">
        <f>SUM(I8:J8)</f>
        <v>0</v>
      </c>
      <c r="L8" s="228"/>
      <c r="M8" s="230"/>
      <c r="N8" s="242">
        <f>E8*2</f>
        <v>0</v>
      </c>
      <c r="O8" s="199">
        <f>SUM(K8:N8)</f>
        <v>0</v>
      </c>
    </row>
    <row r="9" spans="1:22" ht="24" customHeight="1">
      <c r="B9" s="164"/>
      <c r="C9" s="43"/>
      <c r="D9" s="43"/>
      <c r="E9" s="235"/>
      <c r="F9" s="112"/>
      <c r="G9" s="43"/>
      <c r="H9" s="43"/>
      <c r="I9" s="8"/>
      <c r="J9" s="243"/>
      <c r="K9" s="118"/>
    </row>
    <row r="10" spans="1:22" ht="48" customHeight="1">
      <c r="B10" s="164"/>
      <c r="E10" s="235"/>
      <c r="F10" s="112"/>
      <c r="J10" s="244"/>
    </row>
    <row r="11" spans="1:22" ht="30.75" customHeight="1">
      <c r="A11" s="9"/>
      <c r="B11" s="304" t="s">
        <v>679</v>
      </c>
      <c r="C11" s="126"/>
      <c r="D11" s="211" t="s">
        <v>180</v>
      </c>
      <c r="E11" s="237" t="s">
        <v>187</v>
      </c>
      <c r="F11" s="183" t="s">
        <v>346</v>
      </c>
      <c r="G11" s="212" t="s">
        <v>347</v>
      </c>
      <c r="H11" s="213" t="s">
        <v>348</v>
      </c>
      <c r="I11" s="180" t="s">
        <v>349</v>
      </c>
      <c r="J11" s="238" t="s">
        <v>350</v>
      </c>
      <c r="K11" s="71" t="s">
        <v>191</v>
      </c>
      <c r="L11" s="183" t="s">
        <v>543</v>
      </c>
      <c r="M11" s="184" t="s">
        <v>544</v>
      </c>
      <c r="N11" s="239" t="s">
        <v>545</v>
      </c>
      <c r="O11" s="71" t="s">
        <v>191</v>
      </c>
      <c r="P11" s="9"/>
      <c r="Q11" s="9"/>
      <c r="R11" s="9"/>
      <c r="S11" s="9"/>
      <c r="T11" s="9"/>
      <c r="U11" s="9"/>
      <c r="V11" s="9"/>
    </row>
    <row r="12" spans="1:22" ht="24.75" customHeight="1">
      <c r="B12" s="303"/>
      <c r="C12" s="61" t="str">
        <f>Roster!C6</f>
        <v>Stephanie Hurwitz</v>
      </c>
      <c r="D12" s="214">
        <f>Roster!I6</f>
        <v>122</v>
      </c>
      <c r="E12" s="240">
        <f>TRUNC((Percentage!E5-'HC Classic Score'!D12)*Percentage!C5)</f>
        <v>79</v>
      </c>
      <c r="F12" s="154">
        <v>116</v>
      </c>
      <c r="G12" s="155">
        <v>153</v>
      </c>
      <c r="H12" s="193">
        <v>161</v>
      </c>
      <c r="I12" s="215">
        <f>SUM(F12:H12)</f>
        <v>430</v>
      </c>
      <c r="J12" s="241">
        <f>E12*3</f>
        <v>237</v>
      </c>
      <c r="K12" s="199">
        <f>SUM(I12:J12)</f>
        <v>667</v>
      </c>
      <c r="L12" s="228"/>
      <c r="M12" s="230"/>
      <c r="N12" s="242">
        <f>E12*2</f>
        <v>158</v>
      </c>
      <c r="O12" s="199">
        <f>SUM(K12:N12)</f>
        <v>825</v>
      </c>
    </row>
    <row r="13" spans="1:22" ht="24" customHeight="1">
      <c r="B13" s="164"/>
      <c r="C13" s="43"/>
      <c r="D13" s="43"/>
      <c r="E13" s="235"/>
      <c r="F13" s="112"/>
      <c r="G13" s="43"/>
      <c r="H13" s="43"/>
      <c r="I13" s="8"/>
      <c r="J13" s="243"/>
      <c r="K13" s="118"/>
    </row>
    <row r="14" spans="1:22" ht="48" customHeight="1">
      <c r="B14" s="164"/>
      <c r="E14" s="235"/>
      <c r="F14" s="112"/>
      <c r="J14" s="244"/>
    </row>
    <row r="15" spans="1:22" ht="30.75" customHeight="1">
      <c r="A15" s="9"/>
      <c r="B15" s="273" t="s">
        <v>681</v>
      </c>
      <c r="C15" s="126"/>
      <c r="D15" s="211" t="s">
        <v>180</v>
      </c>
      <c r="E15" s="237" t="s">
        <v>187</v>
      </c>
      <c r="F15" s="183" t="s">
        <v>346</v>
      </c>
      <c r="G15" s="212" t="s">
        <v>347</v>
      </c>
      <c r="H15" s="213" t="s">
        <v>348</v>
      </c>
      <c r="I15" s="180" t="s">
        <v>349</v>
      </c>
      <c r="J15" s="246" t="s">
        <v>350</v>
      </c>
      <c r="K15" s="181" t="s">
        <v>191</v>
      </c>
      <c r="L15" s="183" t="s">
        <v>543</v>
      </c>
      <c r="M15" s="184" t="s">
        <v>544</v>
      </c>
      <c r="N15" s="239" t="s">
        <v>545</v>
      </c>
      <c r="O15" s="71" t="s">
        <v>191</v>
      </c>
      <c r="P15" s="9"/>
      <c r="Q15" s="9"/>
      <c r="R15" s="9"/>
      <c r="S15" s="9"/>
      <c r="T15" s="9"/>
      <c r="U15" s="9"/>
      <c r="V15" s="9"/>
    </row>
    <row r="16" spans="1:22" ht="24.75" customHeight="1">
      <c r="B16" s="269"/>
      <c r="C16" s="61" t="str">
        <f>Roster!C7</f>
        <v>Joshua Dalton</v>
      </c>
      <c r="D16" s="214">
        <f>Roster!I7</f>
        <v>203</v>
      </c>
      <c r="E16" s="240">
        <f>TRUNC((Percentage!E5-'HC Classic Score'!D16)*Percentage!C5)</f>
        <v>6</v>
      </c>
      <c r="F16" s="154">
        <v>183</v>
      </c>
      <c r="G16" s="155">
        <v>246</v>
      </c>
      <c r="H16" s="193">
        <v>225</v>
      </c>
      <c r="I16" s="215">
        <f>SUM(F16:H16)</f>
        <v>654</v>
      </c>
      <c r="J16" s="241">
        <f>E16*3</f>
        <v>18</v>
      </c>
      <c r="K16" s="199">
        <f>SUM(I16:J16)</f>
        <v>672</v>
      </c>
      <c r="L16" s="154">
        <v>191</v>
      </c>
      <c r="M16" s="156">
        <v>258</v>
      </c>
      <c r="N16" s="242">
        <f>E16*2</f>
        <v>12</v>
      </c>
      <c r="O16" s="199">
        <f>SUM(K16:N16)</f>
        <v>1133</v>
      </c>
    </row>
    <row r="17" spans="1:22" ht="24" customHeight="1">
      <c r="B17" s="164"/>
      <c r="C17" s="43"/>
      <c r="D17" s="43"/>
      <c r="E17" s="235"/>
      <c r="F17" s="112"/>
      <c r="G17" s="43"/>
      <c r="H17" s="43"/>
      <c r="I17" s="8"/>
      <c r="J17" s="243"/>
      <c r="K17" s="118"/>
    </row>
    <row r="18" spans="1:22" ht="48" customHeight="1">
      <c r="B18" s="164"/>
      <c r="E18" s="235"/>
      <c r="F18" s="112"/>
      <c r="J18" s="244"/>
    </row>
    <row r="19" spans="1:22" ht="30.75" customHeight="1">
      <c r="A19" s="9"/>
      <c r="B19" s="272" t="s">
        <v>683</v>
      </c>
      <c r="C19" s="126"/>
      <c r="D19" s="211" t="s">
        <v>180</v>
      </c>
      <c r="E19" s="237" t="s">
        <v>187</v>
      </c>
      <c r="F19" s="183" t="s">
        <v>346</v>
      </c>
      <c r="G19" s="212" t="s">
        <v>347</v>
      </c>
      <c r="H19" s="213" t="s">
        <v>348</v>
      </c>
      <c r="I19" s="180" t="s">
        <v>349</v>
      </c>
      <c r="J19" s="238" t="s">
        <v>350</v>
      </c>
      <c r="K19" s="71" t="s">
        <v>191</v>
      </c>
      <c r="L19" s="183" t="s">
        <v>543</v>
      </c>
      <c r="M19" s="184" t="s">
        <v>544</v>
      </c>
      <c r="N19" s="239" t="s">
        <v>545</v>
      </c>
      <c r="O19" s="71" t="s">
        <v>191</v>
      </c>
      <c r="P19" s="9"/>
      <c r="Q19" s="9"/>
      <c r="R19" s="9"/>
      <c r="S19" s="9"/>
      <c r="T19" s="9"/>
      <c r="U19" s="9"/>
      <c r="V19" s="9"/>
    </row>
    <row r="20" spans="1:22" ht="24.75" customHeight="1">
      <c r="B20" s="267"/>
      <c r="C20" s="61" t="str">
        <f>Roster!C11</f>
        <v>Ann Marie Wagnor-White</v>
      </c>
      <c r="D20" s="224">
        <v>210</v>
      </c>
      <c r="E20" s="240">
        <f>TRUNC((Percentage!E5-'HC Classic Score'!D20)*Percentage!C5)</f>
        <v>0</v>
      </c>
      <c r="F20" s="228"/>
      <c r="G20" s="229"/>
      <c r="H20" s="245"/>
      <c r="I20" s="215">
        <f>SUM(F20:H20)</f>
        <v>0</v>
      </c>
      <c r="J20" s="241">
        <f>E20*3</f>
        <v>0</v>
      </c>
      <c r="K20" s="199">
        <f>SUM(I20:J20)</f>
        <v>0</v>
      </c>
      <c r="L20" s="228"/>
      <c r="M20" s="230"/>
      <c r="N20" s="242">
        <f>E20*2</f>
        <v>0</v>
      </c>
      <c r="O20" s="199">
        <f>SUM(K20:N20)</f>
        <v>0</v>
      </c>
    </row>
    <row r="21" spans="1:22" ht="24" customHeight="1">
      <c r="B21" s="164"/>
      <c r="C21" s="43"/>
      <c r="D21" s="43"/>
      <c r="E21" s="235"/>
      <c r="F21" s="112"/>
      <c r="G21" s="43"/>
      <c r="H21" s="43"/>
      <c r="I21" s="8"/>
      <c r="J21" s="243"/>
      <c r="K21" s="118"/>
    </row>
    <row r="22" spans="1:22" ht="48" customHeight="1">
      <c r="B22" s="164"/>
      <c r="E22" s="235"/>
      <c r="F22" s="112"/>
      <c r="J22" s="244"/>
    </row>
    <row r="23" spans="1:22" ht="30.75" customHeight="1">
      <c r="A23" s="9"/>
      <c r="B23" s="272" t="s">
        <v>684</v>
      </c>
      <c r="C23" s="126"/>
      <c r="D23" s="211" t="s">
        <v>180</v>
      </c>
      <c r="E23" s="237" t="s">
        <v>187</v>
      </c>
      <c r="F23" s="183" t="s">
        <v>346</v>
      </c>
      <c r="G23" s="212" t="s">
        <v>347</v>
      </c>
      <c r="H23" s="213" t="s">
        <v>348</v>
      </c>
      <c r="I23" s="180" t="s">
        <v>349</v>
      </c>
      <c r="J23" s="238" t="s">
        <v>350</v>
      </c>
      <c r="K23" s="71" t="s">
        <v>191</v>
      </c>
      <c r="L23" s="183" t="s">
        <v>543</v>
      </c>
      <c r="M23" s="184" t="s">
        <v>544</v>
      </c>
      <c r="N23" s="239" t="s">
        <v>545</v>
      </c>
      <c r="O23" s="71" t="s">
        <v>191</v>
      </c>
      <c r="P23" s="9"/>
      <c r="Q23" s="9"/>
      <c r="R23" s="9"/>
      <c r="S23" s="9"/>
      <c r="T23" s="9"/>
      <c r="U23" s="9"/>
      <c r="V23" s="9"/>
    </row>
    <row r="24" spans="1:22" ht="24.75" customHeight="1">
      <c r="B24" s="267"/>
      <c r="C24" s="61" t="str">
        <f>Roster!C12</f>
        <v>Donald Modisette</v>
      </c>
      <c r="D24" s="224">
        <v>210</v>
      </c>
      <c r="E24" s="240">
        <f>TRUNC((Percentage!E5-'HC Classic Score'!D24)*Percentage!C5)</f>
        <v>0</v>
      </c>
      <c r="F24" s="228"/>
      <c r="G24" s="229"/>
      <c r="H24" s="245"/>
      <c r="I24" s="215">
        <f>SUM(F24:H24)</f>
        <v>0</v>
      </c>
      <c r="J24" s="241">
        <f>E24*3</f>
        <v>0</v>
      </c>
      <c r="K24" s="199">
        <f>SUM(I24:J24)</f>
        <v>0</v>
      </c>
      <c r="L24" s="228"/>
      <c r="M24" s="230"/>
      <c r="N24" s="242">
        <f>E24*2</f>
        <v>0</v>
      </c>
      <c r="O24" s="199">
        <f>SUM(K24:N24)</f>
        <v>0</v>
      </c>
    </row>
    <row r="25" spans="1:22" ht="24" customHeight="1">
      <c r="B25" s="164"/>
      <c r="C25" s="43"/>
      <c r="D25" s="43"/>
      <c r="E25" s="235"/>
      <c r="F25" s="112"/>
      <c r="G25" s="43"/>
      <c r="H25" s="43"/>
      <c r="I25" s="8"/>
      <c r="J25" s="243"/>
      <c r="K25" s="118"/>
    </row>
    <row r="26" spans="1:22" ht="48" customHeight="1">
      <c r="B26" s="164"/>
      <c r="E26" s="235"/>
      <c r="F26" s="112"/>
      <c r="J26" s="244"/>
    </row>
    <row r="27" spans="1:22" ht="30.75" customHeight="1">
      <c r="A27" s="9"/>
      <c r="B27" s="302" t="s">
        <v>686</v>
      </c>
      <c r="C27" s="126"/>
      <c r="D27" s="211" t="s">
        <v>180</v>
      </c>
      <c r="E27" s="237" t="s">
        <v>187</v>
      </c>
      <c r="F27" s="183" t="s">
        <v>346</v>
      </c>
      <c r="G27" s="212" t="s">
        <v>347</v>
      </c>
      <c r="H27" s="213" t="s">
        <v>348</v>
      </c>
      <c r="I27" s="180" t="s">
        <v>349</v>
      </c>
      <c r="J27" s="238" t="s">
        <v>350</v>
      </c>
      <c r="K27" s="71" t="s">
        <v>191</v>
      </c>
      <c r="L27" s="183" t="s">
        <v>543</v>
      </c>
      <c r="M27" s="184" t="s">
        <v>544</v>
      </c>
      <c r="N27" s="239" t="s">
        <v>545</v>
      </c>
      <c r="O27" s="71" t="s">
        <v>191</v>
      </c>
      <c r="P27" s="9"/>
      <c r="Q27" s="9"/>
      <c r="R27" s="9"/>
      <c r="S27" s="9"/>
      <c r="T27" s="9"/>
      <c r="U27" s="9"/>
      <c r="V27" s="9"/>
    </row>
    <row r="28" spans="1:22" ht="24.75" customHeight="1">
      <c r="B28" s="303"/>
      <c r="C28" s="61" t="str">
        <f>Roster!C13</f>
        <v>Alex Bonura</v>
      </c>
      <c r="D28" s="214">
        <f>Roster!I13</f>
        <v>117</v>
      </c>
      <c r="E28" s="240">
        <f>TRUNC((Percentage!E5-'HC Classic Score'!D28)*Percentage!C5)</f>
        <v>83</v>
      </c>
      <c r="F28" s="154">
        <v>108</v>
      </c>
      <c r="G28" s="155">
        <v>161</v>
      </c>
      <c r="H28" s="193">
        <v>160</v>
      </c>
      <c r="I28" s="215">
        <f>SUM(F28:H28)</f>
        <v>429</v>
      </c>
      <c r="J28" s="241">
        <f>E28*3</f>
        <v>249</v>
      </c>
      <c r="K28" s="199">
        <f>SUM(I28:J28)</f>
        <v>678</v>
      </c>
      <c r="L28" s="154">
        <v>134</v>
      </c>
      <c r="M28" s="156">
        <v>117</v>
      </c>
      <c r="N28" s="242">
        <f>E28*2</f>
        <v>166</v>
      </c>
      <c r="O28" s="199">
        <f>SUM(K28:N28)</f>
        <v>1095</v>
      </c>
    </row>
    <row r="29" spans="1:22" ht="24" customHeight="1">
      <c r="B29" s="164"/>
      <c r="C29" s="43"/>
      <c r="D29" s="43"/>
      <c r="E29" s="235"/>
      <c r="F29" s="112"/>
      <c r="G29" s="43"/>
      <c r="H29" s="43"/>
      <c r="I29" s="8"/>
      <c r="J29" s="243"/>
      <c r="K29" s="118"/>
    </row>
    <row r="30" spans="1:22" ht="48" customHeight="1">
      <c r="B30" s="164"/>
      <c r="E30" s="235"/>
      <c r="F30" s="112"/>
      <c r="J30" s="244"/>
    </row>
    <row r="31" spans="1:22" ht="30.75" customHeight="1">
      <c r="A31" s="9"/>
      <c r="B31" s="273" t="s">
        <v>689</v>
      </c>
      <c r="C31" s="126"/>
      <c r="D31" s="211" t="s">
        <v>180</v>
      </c>
      <c r="E31" s="237" t="s">
        <v>187</v>
      </c>
      <c r="F31" s="183" t="s">
        <v>346</v>
      </c>
      <c r="G31" s="212" t="s">
        <v>347</v>
      </c>
      <c r="H31" s="213" t="s">
        <v>348</v>
      </c>
      <c r="I31" s="180" t="s">
        <v>349</v>
      </c>
      <c r="J31" s="238" t="s">
        <v>350</v>
      </c>
      <c r="K31" s="71" t="s">
        <v>191</v>
      </c>
      <c r="L31" s="183" t="s">
        <v>543</v>
      </c>
      <c r="M31" s="184" t="s">
        <v>544</v>
      </c>
      <c r="N31" s="239" t="s">
        <v>545</v>
      </c>
      <c r="O31" s="71" t="s">
        <v>191</v>
      </c>
      <c r="P31" s="9"/>
      <c r="Q31" s="9"/>
      <c r="R31" s="9"/>
      <c r="S31" s="9"/>
      <c r="T31" s="9"/>
      <c r="U31" s="9"/>
      <c r="V31" s="9"/>
    </row>
    <row r="32" spans="1:22" ht="24.75" customHeight="1">
      <c r="B32" s="269"/>
      <c r="C32" s="61" t="str">
        <f>Roster!C14</f>
        <v>Walter Holder</v>
      </c>
      <c r="D32" s="214">
        <f>Roster!I14</f>
        <v>147</v>
      </c>
      <c r="E32" s="240">
        <f>TRUNC((Percentage!E5-'HC Classic Score'!D32)*Percentage!C5)</f>
        <v>56</v>
      </c>
      <c r="F32" s="154">
        <v>152</v>
      </c>
      <c r="G32" s="155">
        <v>144</v>
      </c>
      <c r="H32" s="193">
        <v>168</v>
      </c>
      <c r="I32" s="215">
        <f>SUM(F32:H32)</f>
        <v>464</v>
      </c>
      <c r="J32" s="241">
        <f>E32*3</f>
        <v>168</v>
      </c>
      <c r="K32" s="199">
        <f>SUM(I32:J32)</f>
        <v>632</v>
      </c>
      <c r="L32" s="228"/>
      <c r="M32" s="230"/>
      <c r="N32" s="242">
        <f>E32*2</f>
        <v>112</v>
      </c>
      <c r="O32" s="199">
        <f>SUM(K32:N32)</f>
        <v>744</v>
      </c>
    </row>
    <row r="33" spans="1:22" ht="24" customHeight="1">
      <c r="B33" s="164"/>
      <c r="C33" s="43"/>
      <c r="D33" s="43"/>
      <c r="E33" s="235"/>
      <c r="F33" s="112"/>
      <c r="G33" s="43"/>
      <c r="H33" s="43"/>
      <c r="I33" s="8"/>
      <c r="J33" s="243"/>
      <c r="K33" s="118"/>
    </row>
    <row r="34" spans="1:22" ht="48" customHeight="1">
      <c r="B34" s="164"/>
      <c r="E34" s="235"/>
      <c r="F34" s="112"/>
      <c r="J34" s="244"/>
    </row>
    <row r="35" spans="1:22" ht="30.75" customHeight="1">
      <c r="A35" s="9"/>
      <c r="B35" s="304" t="s">
        <v>690</v>
      </c>
      <c r="C35" s="126"/>
      <c r="D35" s="211" t="s">
        <v>180</v>
      </c>
      <c r="E35" s="237" t="s">
        <v>187</v>
      </c>
      <c r="F35" s="183" t="s">
        <v>346</v>
      </c>
      <c r="G35" s="212" t="s">
        <v>347</v>
      </c>
      <c r="H35" s="213" t="s">
        <v>348</v>
      </c>
      <c r="I35" s="180" t="s">
        <v>349</v>
      </c>
      <c r="J35" s="238" t="s">
        <v>350</v>
      </c>
      <c r="K35" s="71" t="s">
        <v>191</v>
      </c>
      <c r="L35" s="183" t="s">
        <v>543</v>
      </c>
      <c r="M35" s="184" t="s">
        <v>544</v>
      </c>
      <c r="N35" s="239" t="s">
        <v>545</v>
      </c>
      <c r="O35" s="71" t="s">
        <v>191</v>
      </c>
      <c r="P35" s="9"/>
      <c r="Q35" s="9"/>
      <c r="R35" s="9"/>
      <c r="S35" s="9"/>
      <c r="T35" s="9"/>
      <c r="U35" s="9"/>
      <c r="V35" s="9"/>
    </row>
    <row r="36" spans="1:22" ht="24.75" customHeight="1">
      <c r="B36" s="303"/>
      <c r="C36" s="61" t="str">
        <f>Roster!C18</f>
        <v>Douglas Haley</v>
      </c>
      <c r="D36" s="214">
        <f>Roster!I18</f>
        <v>209</v>
      </c>
      <c r="E36" s="240">
        <f>TRUNC((Percentage!E5-'HC Classic Score'!D36)*Percentage!C5)</f>
        <v>0</v>
      </c>
      <c r="F36" s="154">
        <v>167</v>
      </c>
      <c r="G36" s="155">
        <v>246</v>
      </c>
      <c r="H36" s="193">
        <v>200</v>
      </c>
      <c r="I36" s="215">
        <f>SUM(F36:H36)</f>
        <v>613</v>
      </c>
      <c r="J36" s="241">
        <f>E36*3</f>
        <v>0</v>
      </c>
      <c r="K36" s="199">
        <f>SUM(I36:J36)</f>
        <v>613</v>
      </c>
      <c r="L36" s="228"/>
      <c r="M36" s="230"/>
      <c r="N36" s="242">
        <f>E36*2</f>
        <v>0</v>
      </c>
      <c r="O36" s="199">
        <f>SUM(K36:N36)</f>
        <v>613</v>
      </c>
    </row>
    <row r="37" spans="1:22" ht="24" customHeight="1">
      <c r="B37" s="164"/>
      <c r="C37" s="43"/>
      <c r="D37" s="43"/>
      <c r="E37" s="235"/>
      <c r="F37" s="112"/>
      <c r="G37" s="43"/>
      <c r="H37" s="43"/>
      <c r="I37" s="8"/>
      <c r="J37" s="243"/>
      <c r="K37" s="118"/>
    </row>
    <row r="38" spans="1:22" ht="48" customHeight="1">
      <c r="B38" s="164"/>
      <c r="E38" s="235"/>
      <c r="F38" s="112"/>
      <c r="J38" s="244"/>
    </row>
    <row r="39" spans="1:22" ht="30.75" customHeight="1">
      <c r="A39" s="9"/>
      <c r="B39" s="304" t="s">
        <v>692</v>
      </c>
      <c r="C39" s="126"/>
      <c r="D39" s="211" t="s">
        <v>180</v>
      </c>
      <c r="E39" s="237" t="s">
        <v>187</v>
      </c>
      <c r="F39" s="183" t="s">
        <v>346</v>
      </c>
      <c r="G39" s="212" t="s">
        <v>347</v>
      </c>
      <c r="H39" s="213" t="s">
        <v>348</v>
      </c>
      <c r="I39" s="180" t="s">
        <v>349</v>
      </c>
      <c r="J39" s="238" t="s">
        <v>350</v>
      </c>
      <c r="K39" s="71" t="s">
        <v>191</v>
      </c>
      <c r="L39" s="183" t="s">
        <v>543</v>
      </c>
      <c r="M39" s="184" t="s">
        <v>544</v>
      </c>
      <c r="N39" s="239" t="s">
        <v>545</v>
      </c>
      <c r="O39" s="71" t="s">
        <v>191</v>
      </c>
      <c r="P39" s="9"/>
      <c r="Q39" s="9"/>
      <c r="R39" s="9"/>
      <c r="S39" s="9"/>
      <c r="T39" s="9"/>
      <c r="U39" s="9"/>
      <c r="V39" s="9"/>
    </row>
    <row r="40" spans="1:22" ht="24.75" customHeight="1">
      <c r="B40" s="303"/>
      <c r="C40" s="61" t="str">
        <f>Roster!C19</f>
        <v>Stacey Pate</v>
      </c>
      <c r="D40" s="214">
        <f>Roster!I19</f>
        <v>167</v>
      </c>
      <c r="E40" s="240">
        <f>TRUNC((Percentage!E5-'HC Classic Score'!D40)*Percentage!C5)</f>
        <v>38</v>
      </c>
      <c r="F40" s="154">
        <v>258</v>
      </c>
      <c r="G40" s="155">
        <v>192</v>
      </c>
      <c r="H40" s="193">
        <v>155</v>
      </c>
      <c r="I40" s="215">
        <f>SUM(F40:H40)</f>
        <v>605</v>
      </c>
      <c r="J40" s="241">
        <f>E40*3</f>
        <v>114</v>
      </c>
      <c r="K40" s="199">
        <f>SUM(I40:J40)</f>
        <v>719</v>
      </c>
      <c r="L40" s="154">
        <v>144</v>
      </c>
      <c r="M40" s="156">
        <v>159</v>
      </c>
      <c r="N40" s="242">
        <f>E40*2</f>
        <v>76</v>
      </c>
      <c r="O40" s="199">
        <f>SUM(K40:N40)</f>
        <v>1098</v>
      </c>
    </row>
    <row r="41" spans="1:22" ht="24" customHeight="1">
      <c r="B41" s="164"/>
      <c r="C41" s="43"/>
      <c r="D41" s="43"/>
      <c r="E41" s="235"/>
      <c r="F41" s="112"/>
      <c r="G41" s="43"/>
      <c r="H41" s="43"/>
      <c r="I41" s="8"/>
      <c r="J41" s="243"/>
      <c r="K41" s="118"/>
    </row>
    <row r="42" spans="1:22" ht="48" customHeight="1">
      <c r="B42" s="164"/>
      <c r="E42" s="235"/>
      <c r="F42" s="112"/>
      <c r="J42" s="244"/>
    </row>
    <row r="43" spans="1:22" ht="30.75" customHeight="1">
      <c r="A43" s="9"/>
      <c r="B43" s="272" t="s">
        <v>694</v>
      </c>
      <c r="C43" s="126"/>
      <c r="D43" s="211" t="s">
        <v>180</v>
      </c>
      <c r="E43" s="237" t="s">
        <v>187</v>
      </c>
      <c r="F43" s="183" t="s">
        <v>346</v>
      </c>
      <c r="G43" s="212" t="s">
        <v>347</v>
      </c>
      <c r="H43" s="213" t="s">
        <v>348</v>
      </c>
      <c r="I43" s="180" t="s">
        <v>349</v>
      </c>
      <c r="J43" s="238" t="s">
        <v>350</v>
      </c>
      <c r="K43" s="71" t="s">
        <v>191</v>
      </c>
      <c r="L43" s="183" t="s">
        <v>543</v>
      </c>
      <c r="M43" s="184" t="s">
        <v>544</v>
      </c>
      <c r="N43" s="239" t="s">
        <v>545</v>
      </c>
      <c r="O43" s="71" t="s">
        <v>191</v>
      </c>
      <c r="P43" s="9"/>
      <c r="Q43" s="9"/>
      <c r="R43" s="9"/>
      <c r="S43" s="9"/>
      <c r="T43" s="9"/>
      <c r="U43" s="9"/>
      <c r="V43" s="9"/>
    </row>
    <row r="44" spans="1:22" ht="24.75" customHeight="1">
      <c r="B44" s="267"/>
      <c r="C44" s="61" t="str">
        <f>Roster!C20</f>
        <v>John Sidener</v>
      </c>
      <c r="D44" s="224">
        <v>210</v>
      </c>
      <c r="E44" s="240">
        <f>TRUNC((Percentage!E5-'HC Classic Score'!D44)*Percentage!C5)</f>
        <v>0</v>
      </c>
      <c r="F44" s="228"/>
      <c r="G44" s="229"/>
      <c r="H44" s="245"/>
      <c r="I44" s="215">
        <f>SUM(F44:H44)</f>
        <v>0</v>
      </c>
      <c r="J44" s="241">
        <f>E44*3</f>
        <v>0</v>
      </c>
      <c r="K44" s="199">
        <f>SUM(I44:J44)</f>
        <v>0</v>
      </c>
      <c r="L44" s="228"/>
      <c r="M44" s="230"/>
      <c r="N44" s="242">
        <f>E44*2</f>
        <v>0</v>
      </c>
      <c r="O44" s="199">
        <f>SUM(K44:N44)</f>
        <v>0</v>
      </c>
    </row>
    <row r="45" spans="1:22" ht="24" customHeight="1">
      <c r="B45" s="164"/>
      <c r="C45" s="43"/>
      <c r="D45" s="43"/>
      <c r="E45" s="235"/>
      <c r="F45" s="112"/>
      <c r="G45" s="43"/>
      <c r="H45" s="43"/>
      <c r="I45" s="8"/>
      <c r="J45" s="243"/>
      <c r="K45" s="118"/>
    </row>
    <row r="46" spans="1:22" ht="48" customHeight="1">
      <c r="B46" s="164"/>
      <c r="E46" s="235"/>
      <c r="F46" s="112"/>
      <c r="J46" s="244"/>
    </row>
    <row r="47" spans="1:22" ht="30.75" customHeight="1">
      <c r="A47" s="9"/>
      <c r="B47" s="302" t="s">
        <v>696</v>
      </c>
      <c r="C47" s="126"/>
      <c r="D47" s="211" t="s">
        <v>180</v>
      </c>
      <c r="E47" s="237" t="s">
        <v>187</v>
      </c>
      <c r="F47" s="183" t="s">
        <v>346</v>
      </c>
      <c r="G47" s="212" t="s">
        <v>347</v>
      </c>
      <c r="H47" s="213" t="s">
        <v>348</v>
      </c>
      <c r="I47" s="180" t="s">
        <v>349</v>
      </c>
      <c r="J47" s="238" t="s">
        <v>350</v>
      </c>
      <c r="K47" s="71" t="s">
        <v>191</v>
      </c>
      <c r="L47" s="183" t="s">
        <v>543</v>
      </c>
      <c r="M47" s="184" t="s">
        <v>544</v>
      </c>
      <c r="N47" s="239" t="s">
        <v>545</v>
      </c>
      <c r="O47" s="71" t="s">
        <v>191</v>
      </c>
      <c r="P47" s="9"/>
      <c r="Q47" s="9"/>
      <c r="R47" s="9"/>
      <c r="S47" s="9"/>
      <c r="T47" s="9"/>
      <c r="U47" s="9"/>
      <c r="V47" s="9"/>
    </row>
    <row r="48" spans="1:22" ht="24.75" customHeight="1">
      <c r="B48" s="303"/>
      <c r="C48" s="61" t="str">
        <f>Roster!C21</f>
        <v>Elton Roberson</v>
      </c>
      <c r="D48" s="214">
        <f>Roster!I21</f>
        <v>188</v>
      </c>
      <c r="E48" s="240">
        <f>TRUNC((Percentage!E5-'HC Classic Score'!D48)*Percentage!C5)</f>
        <v>19</v>
      </c>
      <c r="F48" s="154">
        <v>269</v>
      </c>
      <c r="G48" s="155">
        <v>190</v>
      </c>
      <c r="H48" s="193">
        <v>199</v>
      </c>
      <c r="I48" s="215">
        <f>SUM(F48:H48)</f>
        <v>658</v>
      </c>
      <c r="J48" s="241">
        <f>E48*3</f>
        <v>57</v>
      </c>
      <c r="K48" s="199">
        <f>SUM(I48:J48)</f>
        <v>715</v>
      </c>
      <c r="L48" s="154">
        <v>157</v>
      </c>
      <c r="M48" s="156">
        <v>178</v>
      </c>
      <c r="N48" s="242">
        <f>E48*2</f>
        <v>38</v>
      </c>
      <c r="O48" s="199">
        <f>SUM(K48:N48)</f>
        <v>1088</v>
      </c>
    </row>
    <row r="49" spans="1:22" ht="24" customHeight="1">
      <c r="B49" s="164"/>
      <c r="C49" s="43"/>
      <c r="D49" s="43"/>
      <c r="E49" s="235"/>
      <c r="F49" s="112"/>
      <c r="G49" s="43"/>
      <c r="H49" s="43"/>
      <c r="I49" s="8"/>
      <c r="J49" s="243"/>
      <c r="K49" s="118"/>
    </row>
    <row r="50" spans="1:22" ht="48" customHeight="1">
      <c r="B50" s="164"/>
      <c r="E50" s="235"/>
      <c r="F50" s="112"/>
      <c r="J50" s="244"/>
    </row>
    <row r="51" spans="1:22" ht="30.75" customHeight="1">
      <c r="A51" s="9"/>
      <c r="B51" s="272" t="s">
        <v>697</v>
      </c>
      <c r="C51" s="126"/>
      <c r="D51" s="211" t="s">
        <v>180</v>
      </c>
      <c r="E51" s="237" t="s">
        <v>187</v>
      </c>
      <c r="F51" s="183" t="s">
        <v>346</v>
      </c>
      <c r="G51" s="212" t="s">
        <v>347</v>
      </c>
      <c r="H51" s="213" t="s">
        <v>348</v>
      </c>
      <c r="I51" s="180" t="s">
        <v>349</v>
      </c>
      <c r="J51" s="238" t="s">
        <v>350</v>
      </c>
      <c r="K51" s="71" t="s">
        <v>191</v>
      </c>
      <c r="L51" s="183" t="s">
        <v>543</v>
      </c>
      <c r="M51" s="184" t="s">
        <v>544</v>
      </c>
      <c r="N51" s="239" t="s">
        <v>545</v>
      </c>
      <c r="O51" s="71" t="s">
        <v>191</v>
      </c>
      <c r="P51" s="9"/>
      <c r="Q51" s="9"/>
      <c r="R51" s="9"/>
      <c r="S51" s="9"/>
      <c r="T51" s="9"/>
      <c r="U51" s="9"/>
      <c r="V51" s="9"/>
    </row>
    <row r="52" spans="1:22" ht="24.75" customHeight="1">
      <c r="B52" s="267"/>
      <c r="C52" s="61" t="str">
        <f>Roster!C25</f>
        <v>Fay Garvin</v>
      </c>
      <c r="D52" s="224">
        <v>210</v>
      </c>
      <c r="E52" s="240">
        <f>TRUNC((Percentage!E5-'HC Classic Score'!D52)*Percentage!C5)</f>
        <v>0</v>
      </c>
      <c r="F52" s="228"/>
      <c r="G52" s="229"/>
      <c r="H52" s="245"/>
      <c r="I52" s="215">
        <f>SUM(F52:H52)</f>
        <v>0</v>
      </c>
      <c r="J52" s="241">
        <f>E52*3</f>
        <v>0</v>
      </c>
      <c r="K52" s="199">
        <f>SUM(I52:J52)</f>
        <v>0</v>
      </c>
      <c r="L52" s="228"/>
      <c r="M52" s="230"/>
      <c r="N52" s="242">
        <f>E52*2</f>
        <v>0</v>
      </c>
      <c r="O52" s="199">
        <f>SUM(K52:N52)</f>
        <v>0</v>
      </c>
    </row>
    <row r="53" spans="1:22" ht="24" customHeight="1">
      <c r="B53" s="164"/>
      <c r="C53" s="43"/>
      <c r="D53" s="43"/>
      <c r="E53" s="235"/>
      <c r="F53" s="112"/>
      <c r="G53" s="43"/>
      <c r="H53" s="43"/>
      <c r="I53" s="8"/>
      <c r="J53" s="243"/>
      <c r="K53" s="118"/>
    </row>
    <row r="54" spans="1:22" ht="48" customHeight="1">
      <c r="B54" s="164"/>
      <c r="E54" s="235"/>
      <c r="F54" s="112"/>
      <c r="J54" s="244"/>
    </row>
    <row r="55" spans="1:22" ht="30.75" customHeight="1">
      <c r="A55" s="9"/>
      <c r="B55" s="272" t="s">
        <v>699</v>
      </c>
      <c r="C55" s="126"/>
      <c r="D55" s="211" t="s">
        <v>180</v>
      </c>
      <c r="E55" s="237" t="s">
        <v>187</v>
      </c>
      <c r="F55" s="183" t="s">
        <v>346</v>
      </c>
      <c r="G55" s="212" t="s">
        <v>347</v>
      </c>
      <c r="H55" s="213" t="s">
        <v>348</v>
      </c>
      <c r="I55" s="180" t="s">
        <v>349</v>
      </c>
      <c r="J55" s="238" t="s">
        <v>350</v>
      </c>
      <c r="K55" s="71" t="s">
        <v>191</v>
      </c>
      <c r="L55" s="183" t="s">
        <v>543</v>
      </c>
      <c r="M55" s="184" t="s">
        <v>544</v>
      </c>
      <c r="N55" s="239" t="s">
        <v>545</v>
      </c>
      <c r="O55" s="71" t="s">
        <v>191</v>
      </c>
      <c r="P55" s="9"/>
      <c r="Q55" s="9"/>
      <c r="R55" s="9"/>
      <c r="S55" s="9"/>
      <c r="T55" s="9"/>
      <c r="U55" s="9"/>
      <c r="V55" s="9"/>
    </row>
    <row r="56" spans="1:22" ht="24.75" customHeight="1">
      <c r="B56" s="267"/>
      <c r="C56" s="61" t="str">
        <f>Roster!C26</f>
        <v>Robert Smith</v>
      </c>
      <c r="D56" s="224">
        <v>210</v>
      </c>
      <c r="E56" s="240">
        <f>TRUNC((Percentage!E5-'HC Classic Score'!D56)*Percentage!C5)</f>
        <v>0</v>
      </c>
      <c r="F56" s="228"/>
      <c r="G56" s="229"/>
      <c r="H56" s="245"/>
      <c r="I56" s="215">
        <f>SUM(F56:H56)</f>
        <v>0</v>
      </c>
      <c r="J56" s="241">
        <f>E56*3</f>
        <v>0</v>
      </c>
      <c r="K56" s="199">
        <f>SUM(I56:J56)</f>
        <v>0</v>
      </c>
      <c r="L56" s="228"/>
      <c r="M56" s="230"/>
      <c r="N56" s="242">
        <f>E56*2</f>
        <v>0</v>
      </c>
      <c r="O56" s="199">
        <f>SUM(K56:N56)</f>
        <v>0</v>
      </c>
    </row>
    <row r="57" spans="1:22" ht="24" customHeight="1">
      <c r="B57" s="164"/>
      <c r="C57" s="43"/>
      <c r="D57" s="43"/>
      <c r="E57" s="235"/>
      <c r="F57" s="112"/>
      <c r="G57" s="43"/>
      <c r="H57" s="43"/>
      <c r="I57" s="8"/>
      <c r="J57" s="243"/>
      <c r="K57" s="118"/>
    </row>
    <row r="58" spans="1:22" ht="48" customHeight="1">
      <c r="B58" s="164"/>
      <c r="E58" s="235"/>
      <c r="F58" s="112"/>
      <c r="J58" s="244"/>
    </row>
    <row r="59" spans="1:22" ht="30.75" customHeight="1">
      <c r="A59" s="9"/>
      <c r="B59" s="272" t="s">
        <v>701</v>
      </c>
      <c r="C59" s="126"/>
      <c r="D59" s="211" t="s">
        <v>180</v>
      </c>
      <c r="E59" s="237" t="s">
        <v>187</v>
      </c>
      <c r="F59" s="183" t="s">
        <v>346</v>
      </c>
      <c r="G59" s="212" t="s">
        <v>347</v>
      </c>
      <c r="H59" s="213" t="s">
        <v>348</v>
      </c>
      <c r="I59" s="180" t="s">
        <v>349</v>
      </c>
      <c r="J59" s="238" t="s">
        <v>350</v>
      </c>
      <c r="K59" s="71" t="s">
        <v>191</v>
      </c>
      <c r="L59" s="183" t="s">
        <v>543</v>
      </c>
      <c r="M59" s="184" t="s">
        <v>544</v>
      </c>
      <c r="N59" s="239" t="s">
        <v>545</v>
      </c>
      <c r="O59" s="71" t="s">
        <v>191</v>
      </c>
      <c r="P59" s="9"/>
      <c r="Q59" s="9"/>
      <c r="R59" s="9"/>
      <c r="S59" s="9"/>
      <c r="T59" s="9"/>
      <c r="U59" s="9"/>
      <c r="V59" s="9"/>
    </row>
    <row r="60" spans="1:22" ht="24.75" customHeight="1">
      <c r="B60" s="267"/>
      <c r="C60" s="61" t="str">
        <f>Roster!C27</f>
        <v>Pilar Hernandez</v>
      </c>
      <c r="D60" s="224">
        <v>210</v>
      </c>
      <c r="E60" s="240">
        <f>TRUNC((Percentage!E5-'HC Classic Score'!D60)*Percentage!C5)</f>
        <v>0</v>
      </c>
      <c r="F60" s="228"/>
      <c r="G60" s="229"/>
      <c r="H60" s="245"/>
      <c r="I60" s="215">
        <f>SUM(F60:H60)</f>
        <v>0</v>
      </c>
      <c r="J60" s="241">
        <f>E60*3</f>
        <v>0</v>
      </c>
      <c r="K60" s="199">
        <f>SUM(I60:J60)</f>
        <v>0</v>
      </c>
      <c r="L60" s="228"/>
      <c r="M60" s="230"/>
      <c r="N60" s="242">
        <f>E60*2</f>
        <v>0</v>
      </c>
      <c r="O60" s="199">
        <f>SUM(K60:N60)</f>
        <v>0</v>
      </c>
    </row>
    <row r="61" spans="1:22" ht="24" customHeight="1">
      <c r="B61" s="164"/>
      <c r="C61" s="43"/>
      <c r="D61" s="43"/>
      <c r="E61" s="235"/>
      <c r="F61" s="112"/>
      <c r="G61" s="43"/>
      <c r="H61" s="43"/>
      <c r="I61" s="8"/>
      <c r="J61" s="243"/>
      <c r="K61" s="118"/>
    </row>
    <row r="62" spans="1:22" ht="48" customHeight="1">
      <c r="B62" s="164"/>
      <c r="E62" s="235"/>
      <c r="F62" s="112"/>
      <c r="J62" s="244"/>
    </row>
    <row r="63" spans="1:22" ht="30.75" customHeight="1">
      <c r="A63" s="9"/>
      <c r="B63" s="304" t="s">
        <v>702</v>
      </c>
      <c r="C63" s="126"/>
      <c r="D63" s="211" t="s">
        <v>180</v>
      </c>
      <c r="E63" s="237" t="s">
        <v>187</v>
      </c>
      <c r="F63" s="183" t="s">
        <v>346</v>
      </c>
      <c r="G63" s="212" t="s">
        <v>347</v>
      </c>
      <c r="H63" s="213" t="s">
        <v>348</v>
      </c>
      <c r="I63" s="180" t="s">
        <v>349</v>
      </c>
      <c r="J63" s="238" t="s">
        <v>350</v>
      </c>
      <c r="K63" s="71" t="s">
        <v>191</v>
      </c>
      <c r="L63" s="183" t="s">
        <v>543</v>
      </c>
      <c r="M63" s="184" t="s">
        <v>544</v>
      </c>
      <c r="N63" s="239" t="s">
        <v>545</v>
      </c>
      <c r="O63" s="71" t="s">
        <v>191</v>
      </c>
      <c r="P63" s="9"/>
      <c r="Q63" s="9"/>
      <c r="R63" s="9"/>
      <c r="S63" s="9"/>
      <c r="T63" s="9"/>
      <c r="U63" s="9"/>
      <c r="V63" s="9"/>
    </row>
    <row r="64" spans="1:22" ht="24.75" customHeight="1">
      <c r="B64" s="303"/>
      <c r="C64" s="61" t="str">
        <f>Roster!C28</f>
        <v>Anthony Jones</v>
      </c>
      <c r="D64" s="214">
        <f>Roster!I28</f>
        <v>170</v>
      </c>
      <c r="E64" s="240">
        <f>TRUNC((Percentage!E5-'HC Classic Score'!D64)*Percentage!C5)</f>
        <v>36</v>
      </c>
      <c r="F64" s="154">
        <v>157</v>
      </c>
      <c r="G64" s="155">
        <v>191</v>
      </c>
      <c r="H64" s="193">
        <v>46</v>
      </c>
      <c r="I64" s="215">
        <f>SUM(F64:H64)</f>
        <v>394</v>
      </c>
      <c r="J64" s="241">
        <f>E64*3</f>
        <v>108</v>
      </c>
      <c r="K64" s="199">
        <f>SUM(I64:J64)</f>
        <v>502</v>
      </c>
      <c r="L64" s="228"/>
      <c r="M64" s="230"/>
      <c r="N64" s="242">
        <f>E64*2</f>
        <v>72</v>
      </c>
      <c r="O64" s="199">
        <f>SUM(K64:N64)</f>
        <v>574</v>
      </c>
    </row>
    <row r="65" spans="1:22" ht="24" customHeight="1">
      <c r="B65" s="164"/>
      <c r="C65" s="43"/>
      <c r="D65" s="43"/>
      <c r="E65" s="235"/>
      <c r="F65" s="112"/>
      <c r="G65" s="43"/>
      <c r="H65" s="43"/>
      <c r="I65" s="8"/>
      <c r="J65" s="243"/>
      <c r="K65" s="118"/>
    </row>
    <row r="66" spans="1:22" ht="48" customHeight="1">
      <c r="B66" s="164"/>
      <c r="E66" s="235"/>
      <c r="F66" s="112"/>
      <c r="J66" s="244"/>
    </row>
    <row r="67" spans="1:22" ht="30.75" customHeight="1">
      <c r="A67" s="9"/>
      <c r="B67" s="304" t="s">
        <v>704</v>
      </c>
      <c r="C67" s="126"/>
      <c r="D67" s="211" t="s">
        <v>180</v>
      </c>
      <c r="E67" s="237" t="s">
        <v>187</v>
      </c>
      <c r="F67" s="183" t="s">
        <v>346</v>
      </c>
      <c r="G67" s="212" t="s">
        <v>347</v>
      </c>
      <c r="H67" s="213" t="s">
        <v>348</v>
      </c>
      <c r="I67" s="180" t="s">
        <v>349</v>
      </c>
      <c r="J67" s="238" t="s">
        <v>350</v>
      </c>
      <c r="K67" s="71" t="s">
        <v>191</v>
      </c>
      <c r="L67" s="183" t="s">
        <v>543</v>
      </c>
      <c r="M67" s="184" t="s">
        <v>544</v>
      </c>
      <c r="N67" s="239" t="s">
        <v>545</v>
      </c>
      <c r="O67" s="71" t="s">
        <v>191</v>
      </c>
      <c r="P67" s="9"/>
      <c r="Q67" s="9"/>
      <c r="R67" s="9"/>
      <c r="S67" s="9"/>
      <c r="T67" s="9"/>
      <c r="U67" s="9"/>
      <c r="V67" s="9"/>
    </row>
    <row r="68" spans="1:22" ht="24.75" customHeight="1">
      <c r="B68" s="303"/>
      <c r="C68" s="61" t="str">
        <f>Roster!C32</f>
        <v>Elmo Hickerson</v>
      </c>
      <c r="D68" s="214">
        <f>Roster!I32</f>
        <v>168</v>
      </c>
      <c r="E68" s="240">
        <f>TRUNC((Percentage!E5-'HC Classic Score'!D68)*Percentage!C5)</f>
        <v>37</v>
      </c>
      <c r="F68" s="154">
        <v>160</v>
      </c>
      <c r="G68" s="155">
        <v>193</v>
      </c>
      <c r="H68" s="193">
        <v>160</v>
      </c>
      <c r="I68" s="215">
        <f>SUM(F68:H68)</f>
        <v>513</v>
      </c>
      <c r="J68" s="241">
        <f>E68*3</f>
        <v>111</v>
      </c>
      <c r="K68" s="199">
        <f>SUM(I68:J68)</f>
        <v>624</v>
      </c>
      <c r="L68" s="228"/>
      <c r="M68" s="230"/>
      <c r="N68" s="242">
        <f>E68*2</f>
        <v>74</v>
      </c>
      <c r="O68" s="199">
        <f>SUM(K68:N68)</f>
        <v>698</v>
      </c>
    </row>
    <row r="69" spans="1:22" ht="24" customHeight="1">
      <c r="B69" s="164"/>
      <c r="C69" s="43"/>
      <c r="D69" s="43"/>
      <c r="E69" s="235"/>
      <c r="F69" s="112"/>
      <c r="G69" s="43"/>
      <c r="H69" s="43"/>
      <c r="I69" s="8"/>
      <c r="J69" s="243"/>
      <c r="K69" s="118"/>
    </row>
    <row r="70" spans="1:22" ht="48" customHeight="1">
      <c r="B70" s="164"/>
      <c r="E70" s="235"/>
      <c r="F70" s="112"/>
      <c r="J70" s="244"/>
    </row>
    <row r="71" spans="1:22" ht="30.75" customHeight="1">
      <c r="A71" s="9"/>
      <c r="B71" s="272" t="s">
        <v>706</v>
      </c>
      <c r="C71" s="126"/>
      <c r="D71" s="211" t="s">
        <v>180</v>
      </c>
      <c r="E71" s="237" t="s">
        <v>187</v>
      </c>
      <c r="F71" s="183" t="s">
        <v>346</v>
      </c>
      <c r="G71" s="212" t="s">
        <v>347</v>
      </c>
      <c r="H71" s="213" t="s">
        <v>348</v>
      </c>
      <c r="I71" s="180" t="s">
        <v>349</v>
      </c>
      <c r="J71" s="238" t="s">
        <v>350</v>
      </c>
      <c r="K71" s="71" t="s">
        <v>191</v>
      </c>
      <c r="L71" s="183" t="s">
        <v>543</v>
      </c>
      <c r="M71" s="184" t="s">
        <v>544</v>
      </c>
      <c r="N71" s="239" t="s">
        <v>545</v>
      </c>
      <c r="O71" s="71" t="s">
        <v>191</v>
      </c>
      <c r="P71" s="9"/>
      <c r="Q71" s="9"/>
      <c r="R71" s="9"/>
      <c r="S71" s="9"/>
      <c r="T71" s="9"/>
      <c r="U71" s="9"/>
      <c r="V71" s="9"/>
    </row>
    <row r="72" spans="1:22" ht="24.75" customHeight="1">
      <c r="B72" s="267"/>
      <c r="C72" s="61" t="str">
        <f>Roster!C33</f>
        <v>Sandra Manley</v>
      </c>
      <c r="D72" s="224">
        <v>210</v>
      </c>
      <c r="E72" s="240">
        <f>TRUNC((Percentage!E5-'HC Classic Score'!D72)*Percentage!C5)</f>
        <v>0</v>
      </c>
      <c r="F72" s="228"/>
      <c r="G72" s="229"/>
      <c r="H72" s="245"/>
      <c r="I72" s="215">
        <f>SUM(F72:H72)</f>
        <v>0</v>
      </c>
      <c r="J72" s="241">
        <f>E72*3</f>
        <v>0</v>
      </c>
      <c r="K72" s="199">
        <f>SUM(I72:J72)</f>
        <v>0</v>
      </c>
      <c r="L72" s="228"/>
      <c r="M72" s="230"/>
      <c r="N72" s="242">
        <f>E72*2</f>
        <v>0</v>
      </c>
      <c r="O72" s="199">
        <f>SUM(K72:N72)</f>
        <v>0</v>
      </c>
    </row>
    <row r="73" spans="1:22" ht="24" customHeight="1">
      <c r="B73" s="164"/>
      <c r="C73" s="43"/>
      <c r="D73" s="43"/>
      <c r="E73" s="235"/>
      <c r="F73" s="112"/>
      <c r="G73" s="43"/>
      <c r="H73" s="43"/>
      <c r="I73" s="8"/>
      <c r="J73" s="243"/>
      <c r="K73" s="118"/>
    </row>
    <row r="74" spans="1:22" ht="48" customHeight="1">
      <c r="B74" s="164"/>
      <c r="E74" s="235"/>
      <c r="F74" s="112"/>
      <c r="J74" s="244"/>
    </row>
    <row r="75" spans="1:22" ht="30.75" customHeight="1">
      <c r="A75" s="9"/>
      <c r="B75" s="272" t="s">
        <v>707</v>
      </c>
      <c r="C75" s="126"/>
      <c r="D75" s="211" t="s">
        <v>180</v>
      </c>
      <c r="E75" s="237" t="s">
        <v>187</v>
      </c>
      <c r="F75" s="183" t="s">
        <v>346</v>
      </c>
      <c r="G75" s="212" t="s">
        <v>347</v>
      </c>
      <c r="H75" s="213" t="s">
        <v>348</v>
      </c>
      <c r="I75" s="180" t="s">
        <v>349</v>
      </c>
      <c r="J75" s="238" t="s">
        <v>350</v>
      </c>
      <c r="K75" s="71" t="s">
        <v>191</v>
      </c>
      <c r="L75" s="183" t="s">
        <v>543</v>
      </c>
      <c r="M75" s="184" t="s">
        <v>544</v>
      </c>
      <c r="N75" s="239" t="s">
        <v>545</v>
      </c>
      <c r="O75" s="71" t="s">
        <v>191</v>
      </c>
      <c r="P75" s="9"/>
      <c r="Q75" s="9"/>
      <c r="R75" s="9"/>
      <c r="S75" s="9"/>
      <c r="T75" s="9"/>
      <c r="U75" s="9"/>
      <c r="V75" s="9"/>
    </row>
    <row r="76" spans="1:22" ht="24.75" customHeight="1">
      <c r="B76" s="267"/>
      <c r="C76" s="61" t="str">
        <f>Roster!C34</f>
        <v>Terrie Bogle</v>
      </c>
      <c r="D76" s="224">
        <v>210</v>
      </c>
      <c r="E76" s="240">
        <f>TRUNC((Percentage!E5-'HC Classic Score'!D76)*Percentage!C5)</f>
        <v>0</v>
      </c>
      <c r="F76" s="228"/>
      <c r="G76" s="229"/>
      <c r="H76" s="245"/>
      <c r="I76" s="215">
        <f>SUM(F76:H76)</f>
        <v>0</v>
      </c>
      <c r="J76" s="241">
        <f>E76*3</f>
        <v>0</v>
      </c>
      <c r="K76" s="199">
        <f>SUM(I76:J76)</f>
        <v>0</v>
      </c>
      <c r="L76" s="228"/>
      <c r="M76" s="230"/>
      <c r="N76" s="242">
        <f>E76*2</f>
        <v>0</v>
      </c>
      <c r="O76" s="199">
        <f>SUM(K76:N76)</f>
        <v>0</v>
      </c>
    </row>
    <row r="77" spans="1:22" ht="24" customHeight="1">
      <c r="B77" s="164"/>
      <c r="C77" s="43"/>
      <c r="D77" s="43"/>
      <c r="E77" s="235"/>
      <c r="F77" s="112"/>
      <c r="G77" s="43"/>
      <c r="H77" s="43"/>
      <c r="I77" s="8"/>
      <c r="J77" s="243"/>
      <c r="K77" s="118"/>
    </row>
    <row r="78" spans="1:22" ht="48" customHeight="1">
      <c r="B78" s="164"/>
      <c r="E78" s="235"/>
      <c r="F78" s="112"/>
      <c r="J78" s="244"/>
    </row>
    <row r="79" spans="1:22" ht="30.75" customHeight="1">
      <c r="A79" s="9"/>
      <c r="B79" s="304" t="s">
        <v>709</v>
      </c>
      <c r="C79" s="126"/>
      <c r="D79" s="211" t="s">
        <v>180</v>
      </c>
      <c r="E79" s="237" t="s">
        <v>187</v>
      </c>
      <c r="F79" s="183" t="s">
        <v>346</v>
      </c>
      <c r="G79" s="212" t="s">
        <v>347</v>
      </c>
      <c r="H79" s="213" t="s">
        <v>348</v>
      </c>
      <c r="I79" s="180" t="s">
        <v>349</v>
      </c>
      <c r="J79" s="238" t="s">
        <v>350</v>
      </c>
      <c r="K79" s="71" t="s">
        <v>191</v>
      </c>
      <c r="L79" s="183" t="s">
        <v>543</v>
      </c>
      <c r="M79" s="184" t="s">
        <v>544</v>
      </c>
      <c r="N79" s="239" t="s">
        <v>545</v>
      </c>
      <c r="O79" s="71" t="s">
        <v>191</v>
      </c>
      <c r="P79" s="9"/>
      <c r="Q79" s="9"/>
      <c r="R79" s="9"/>
      <c r="S79" s="9"/>
      <c r="T79" s="9"/>
      <c r="U79" s="9"/>
      <c r="V79" s="9"/>
    </row>
    <row r="80" spans="1:22" ht="24.75" customHeight="1">
      <c r="B80" s="303"/>
      <c r="C80" s="61" t="str">
        <f>Roster!C35</f>
        <v>Ken Arnold</v>
      </c>
      <c r="D80" s="214">
        <f>Roster!I35</f>
        <v>170</v>
      </c>
      <c r="E80" s="240">
        <f>TRUNC((Percentage!E5-'HC Classic Score'!D80)*Percentage!C5)</f>
        <v>36</v>
      </c>
      <c r="F80" s="154">
        <v>159</v>
      </c>
      <c r="G80" s="155">
        <v>196</v>
      </c>
      <c r="H80" s="193">
        <v>166</v>
      </c>
      <c r="I80" s="215">
        <f>SUM(F80:H80)</f>
        <v>521</v>
      </c>
      <c r="J80" s="241">
        <f>E80*3</f>
        <v>108</v>
      </c>
      <c r="K80" s="199">
        <f>SUM(I80:J80)</f>
        <v>629</v>
      </c>
      <c r="L80" s="228"/>
      <c r="M80" s="230"/>
      <c r="N80" s="242">
        <f>E80*2</f>
        <v>72</v>
      </c>
      <c r="O80" s="199">
        <f>SUM(K80:N80)</f>
        <v>701</v>
      </c>
    </row>
    <row r="81" spans="1:22" ht="24" customHeight="1">
      <c r="B81" s="164"/>
      <c r="C81" s="43"/>
      <c r="D81" s="43"/>
      <c r="E81" s="235"/>
      <c r="F81" s="112"/>
      <c r="G81" s="43"/>
      <c r="H81" s="43"/>
      <c r="I81" s="8"/>
      <c r="J81" s="243"/>
      <c r="K81" s="118"/>
    </row>
    <row r="82" spans="1:22" ht="48" customHeight="1">
      <c r="B82" s="164"/>
      <c r="E82" s="235"/>
      <c r="F82" s="112"/>
      <c r="J82" s="244"/>
    </row>
    <row r="83" spans="1:22" ht="30.75" customHeight="1">
      <c r="A83" s="9"/>
      <c r="B83" s="272" t="s">
        <v>711</v>
      </c>
      <c r="C83" s="126"/>
      <c r="D83" s="211" t="s">
        <v>180</v>
      </c>
      <c r="E83" s="237" t="s">
        <v>187</v>
      </c>
      <c r="F83" s="183" t="s">
        <v>346</v>
      </c>
      <c r="G83" s="212" t="s">
        <v>347</v>
      </c>
      <c r="H83" s="213" t="s">
        <v>348</v>
      </c>
      <c r="I83" s="180" t="s">
        <v>349</v>
      </c>
      <c r="J83" s="238" t="s">
        <v>350</v>
      </c>
      <c r="K83" s="71" t="s">
        <v>191</v>
      </c>
      <c r="L83" s="183" t="s">
        <v>543</v>
      </c>
      <c r="M83" s="184" t="s">
        <v>544</v>
      </c>
      <c r="N83" s="239" t="s">
        <v>545</v>
      </c>
      <c r="O83" s="71" t="s">
        <v>191</v>
      </c>
      <c r="P83" s="9"/>
      <c r="Q83" s="9"/>
      <c r="R83" s="9"/>
      <c r="S83" s="9"/>
      <c r="T83" s="9"/>
      <c r="U83" s="9"/>
      <c r="V83" s="9"/>
    </row>
    <row r="84" spans="1:22" ht="24.75" customHeight="1">
      <c r="B84" s="267"/>
      <c r="C84" s="61" t="str">
        <f>Roster!C39</f>
        <v>Walter Haskett</v>
      </c>
      <c r="D84" s="224">
        <v>210</v>
      </c>
      <c r="E84" s="240">
        <f>TRUNC((Percentage!E5-'HC Classic Score'!D84)*Percentage!C5)</f>
        <v>0</v>
      </c>
      <c r="F84" s="228"/>
      <c r="G84" s="229"/>
      <c r="H84" s="245"/>
      <c r="I84" s="215">
        <f>SUM(F84:H84)</f>
        <v>0</v>
      </c>
      <c r="J84" s="241">
        <f>E84*3</f>
        <v>0</v>
      </c>
      <c r="K84" s="199">
        <f>SUM(I84:J84)</f>
        <v>0</v>
      </c>
      <c r="L84" s="228"/>
      <c r="M84" s="230"/>
      <c r="N84" s="242">
        <f>E84*2</f>
        <v>0</v>
      </c>
      <c r="O84" s="199">
        <f>SUM(K84:N84)</f>
        <v>0</v>
      </c>
    </row>
    <row r="85" spans="1:22" ht="24" customHeight="1">
      <c r="B85" s="164"/>
      <c r="C85" s="43"/>
      <c r="D85" s="43"/>
      <c r="E85" s="235"/>
      <c r="F85" s="112"/>
      <c r="G85" s="43"/>
      <c r="H85" s="43"/>
      <c r="I85" s="8"/>
      <c r="J85" s="243"/>
      <c r="K85" s="118"/>
    </row>
    <row r="86" spans="1:22" ht="48" customHeight="1">
      <c r="B86" s="164"/>
      <c r="E86" s="235"/>
      <c r="F86" s="112"/>
      <c r="J86" s="244"/>
    </row>
    <row r="87" spans="1:22" ht="30.75" customHeight="1">
      <c r="A87" s="9"/>
      <c r="B87" s="304" t="s">
        <v>713</v>
      </c>
      <c r="C87" s="126"/>
      <c r="D87" s="211" t="s">
        <v>180</v>
      </c>
      <c r="E87" s="237" t="s">
        <v>187</v>
      </c>
      <c r="F87" s="183" t="s">
        <v>346</v>
      </c>
      <c r="G87" s="212" t="s">
        <v>347</v>
      </c>
      <c r="H87" s="213" t="s">
        <v>348</v>
      </c>
      <c r="I87" s="180" t="s">
        <v>349</v>
      </c>
      <c r="J87" s="238" t="s">
        <v>350</v>
      </c>
      <c r="K87" s="71" t="s">
        <v>191</v>
      </c>
      <c r="L87" s="183" t="s">
        <v>543</v>
      </c>
      <c r="M87" s="184" t="s">
        <v>544</v>
      </c>
      <c r="N87" s="239" t="s">
        <v>545</v>
      </c>
      <c r="O87" s="71" t="s">
        <v>191</v>
      </c>
      <c r="P87" s="9"/>
      <c r="Q87" s="9"/>
      <c r="R87" s="9"/>
      <c r="S87" s="9"/>
      <c r="T87" s="9"/>
      <c r="U87" s="9"/>
      <c r="V87" s="9"/>
    </row>
    <row r="88" spans="1:22" ht="24.75" customHeight="1">
      <c r="B88" s="303"/>
      <c r="C88" s="61" t="str">
        <f>Roster!C40</f>
        <v>Mary Hartzell</v>
      </c>
      <c r="D88" s="214">
        <f>Roster!I40</f>
        <v>136</v>
      </c>
      <c r="E88" s="240">
        <f>TRUNC((Percentage!E5-'HC Classic Score'!D88)*Percentage!C5)</f>
        <v>66</v>
      </c>
      <c r="F88" s="154">
        <v>129</v>
      </c>
      <c r="G88" s="155">
        <v>126</v>
      </c>
      <c r="H88" s="193">
        <v>119</v>
      </c>
      <c r="I88" s="215">
        <f>SUM(F88:H88)</f>
        <v>374</v>
      </c>
      <c r="J88" s="241">
        <f>E88*3</f>
        <v>198</v>
      </c>
      <c r="K88" s="199">
        <f>SUM(I88:J88)</f>
        <v>572</v>
      </c>
      <c r="L88" s="228"/>
      <c r="M88" s="230"/>
      <c r="N88" s="242">
        <f>E88*2</f>
        <v>132</v>
      </c>
      <c r="O88" s="199">
        <f>SUM(K88:N88)</f>
        <v>704</v>
      </c>
    </row>
    <row r="89" spans="1:22" ht="24" customHeight="1">
      <c r="B89" s="164"/>
      <c r="C89" s="43"/>
      <c r="D89" s="43"/>
      <c r="E89" s="235"/>
      <c r="F89" s="112"/>
      <c r="G89" s="43"/>
      <c r="H89" s="43"/>
      <c r="I89" s="8"/>
      <c r="J89" s="243"/>
      <c r="K89" s="118"/>
    </row>
    <row r="90" spans="1:22" ht="48" customHeight="1">
      <c r="B90" s="164"/>
      <c r="E90" s="235"/>
      <c r="F90" s="112"/>
      <c r="J90" s="244"/>
    </row>
    <row r="91" spans="1:22" ht="30.75" customHeight="1">
      <c r="A91" s="9"/>
      <c r="B91" s="304" t="s">
        <v>715</v>
      </c>
      <c r="C91" s="126"/>
      <c r="D91" s="211" t="s">
        <v>180</v>
      </c>
      <c r="E91" s="237" t="s">
        <v>187</v>
      </c>
      <c r="F91" s="183" t="s">
        <v>346</v>
      </c>
      <c r="G91" s="212" t="s">
        <v>347</v>
      </c>
      <c r="H91" s="213" t="s">
        <v>348</v>
      </c>
      <c r="I91" s="180" t="s">
        <v>349</v>
      </c>
      <c r="J91" s="238" t="s">
        <v>350</v>
      </c>
      <c r="K91" s="71" t="s">
        <v>191</v>
      </c>
      <c r="L91" s="183" t="s">
        <v>543</v>
      </c>
      <c r="M91" s="184" t="s">
        <v>544</v>
      </c>
      <c r="N91" s="239" t="s">
        <v>545</v>
      </c>
      <c r="O91" s="71" t="s">
        <v>191</v>
      </c>
      <c r="P91" s="9"/>
      <c r="Q91" s="9"/>
      <c r="R91" s="9"/>
      <c r="S91" s="9"/>
      <c r="T91" s="9"/>
      <c r="U91" s="9"/>
      <c r="V91" s="9"/>
    </row>
    <row r="92" spans="1:22" ht="24.75" customHeight="1">
      <c r="B92" s="303"/>
      <c r="C92" s="61" t="str">
        <f>Roster!C41</f>
        <v>Ricky Morgan</v>
      </c>
      <c r="D92" s="224">
        <v>210</v>
      </c>
      <c r="E92" s="240">
        <f>TRUNC((Percentage!E5-'HC Classic Score'!D92)*Percentage!C5)</f>
        <v>0</v>
      </c>
      <c r="F92" s="228"/>
      <c r="G92" s="229"/>
      <c r="H92" s="245"/>
      <c r="I92" s="215">
        <f>SUM(F92:H92)</f>
        <v>0</v>
      </c>
      <c r="J92" s="241">
        <f>E92*3</f>
        <v>0</v>
      </c>
      <c r="K92" s="199">
        <f>SUM(I92:J92)</f>
        <v>0</v>
      </c>
      <c r="L92" s="228"/>
      <c r="M92" s="230"/>
      <c r="N92" s="242">
        <f>E92*2</f>
        <v>0</v>
      </c>
      <c r="O92" s="199">
        <f>SUM(K92:N92)</f>
        <v>0</v>
      </c>
    </row>
    <row r="93" spans="1:22" ht="24" customHeight="1">
      <c r="B93" s="164"/>
      <c r="C93" s="43"/>
      <c r="D93" s="43"/>
      <c r="E93" s="235"/>
      <c r="F93" s="112"/>
      <c r="G93" s="43"/>
      <c r="H93" s="43"/>
      <c r="I93" s="8"/>
      <c r="J93" s="243"/>
      <c r="K93" s="118"/>
    </row>
    <row r="94" spans="1:22" ht="48" customHeight="1">
      <c r="B94" s="164"/>
      <c r="E94" s="235"/>
      <c r="F94" s="112"/>
      <c r="J94" s="244"/>
    </row>
    <row r="95" spans="1:22" ht="30.75" customHeight="1">
      <c r="A95" s="9"/>
      <c r="B95" s="305" t="s">
        <v>716</v>
      </c>
      <c r="C95" s="126"/>
      <c r="D95" s="211" t="s">
        <v>180</v>
      </c>
      <c r="E95" s="237" t="s">
        <v>187</v>
      </c>
      <c r="F95" s="183" t="s">
        <v>346</v>
      </c>
      <c r="G95" s="212" t="s">
        <v>347</v>
      </c>
      <c r="H95" s="213" t="s">
        <v>348</v>
      </c>
      <c r="I95" s="180" t="s">
        <v>349</v>
      </c>
      <c r="J95" s="238" t="s">
        <v>350</v>
      </c>
      <c r="K95" s="71" t="s">
        <v>191</v>
      </c>
      <c r="L95" s="183" t="s">
        <v>543</v>
      </c>
      <c r="M95" s="184" t="s">
        <v>544</v>
      </c>
      <c r="N95" s="239" t="s">
        <v>545</v>
      </c>
      <c r="O95" s="71" t="s">
        <v>191</v>
      </c>
      <c r="P95" s="9"/>
      <c r="Q95" s="9"/>
      <c r="R95" s="9"/>
      <c r="S95" s="9"/>
      <c r="T95" s="9"/>
      <c r="U95" s="9"/>
      <c r="V95" s="9"/>
    </row>
    <row r="96" spans="1:22" ht="24.75" customHeight="1">
      <c r="B96" s="306"/>
      <c r="C96" s="61" t="str">
        <f>Roster!C42</f>
        <v>Thomas Daugherty</v>
      </c>
      <c r="D96" s="214">
        <f>Roster!I42</f>
        <v>183</v>
      </c>
      <c r="E96" s="240">
        <f>TRUNC((Percentage!E5-'HC Classic Score'!D96)*Percentage!C5)</f>
        <v>24</v>
      </c>
      <c r="F96" s="154">
        <v>177</v>
      </c>
      <c r="G96" s="155">
        <v>206</v>
      </c>
      <c r="H96" s="193">
        <v>214</v>
      </c>
      <c r="I96" s="215">
        <f>SUM(F96:H96)</f>
        <v>597</v>
      </c>
      <c r="J96" s="241">
        <f>E96*3</f>
        <v>72</v>
      </c>
      <c r="K96" s="199">
        <f>SUM(I96:J96)</f>
        <v>669</v>
      </c>
      <c r="L96" s="228"/>
      <c r="M96" s="230"/>
      <c r="N96" s="242">
        <f>E96*2</f>
        <v>48</v>
      </c>
      <c r="O96" s="199">
        <f>SUM(K96:N96)</f>
        <v>717</v>
      </c>
    </row>
    <row r="97" spans="1:22" ht="24" customHeight="1">
      <c r="B97" s="164"/>
      <c r="C97" s="43"/>
      <c r="D97" s="43"/>
      <c r="E97" s="235"/>
      <c r="F97" s="112"/>
      <c r="G97" s="43"/>
      <c r="H97" s="43"/>
      <c r="I97" s="8"/>
      <c r="J97" s="243"/>
      <c r="K97" s="118"/>
    </row>
    <row r="98" spans="1:22" ht="48" customHeight="1">
      <c r="B98" s="164"/>
      <c r="E98" s="235"/>
      <c r="F98" s="112"/>
      <c r="J98" s="244"/>
    </row>
    <row r="99" spans="1:22" ht="30.75" customHeight="1">
      <c r="A99" s="9"/>
      <c r="B99" s="272" t="s">
        <v>719</v>
      </c>
      <c r="C99" s="126"/>
      <c r="D99" s="211" t="s">
        <v>180</v>
      </c>
      <c r="E99" s="237" t="s">
        <v>187</v>
      </c>
      <c r="F99" s="183" t="s">
        <v>346</v>
      </c>
      <c r="G99" s="212" t="s">
        <v>347</v>
      </c>
      <c r="H99" s="213" t="s">
        <v>348</v>
      </c>
      <c r="I99" s="180" t="s">
        <v>349</v>
      </c>
      <c r="J99" s="238" t="s">
        <v>350</v>
      </c>
      <c r="K99" s="71" t="s">
        <v>191</v>
      </c>
      <c r="L99" s="183" t="s">
        <v>543</v>
      </c>
      <c r="M99" s="184" t="s">
        <v>544</v>
      </c>
      <c r="N99" s="239" t="s">
        <v>545</v>
      </c>
      <c r="O99" s="71" t="s">
        <v>191</v>
      </c>
      <c r="P99" s="9"/>
      <c r="Q99" s="9"/>
      <c r="R99" s="9"/>
      <c r="S99" s="9"/>
      <c r="T99" s="9"/>
      <c r="U99" s="9"/>
      <c r="V99" s="9"/>
    </row>
    <row r="100" spans="1:22" ht="24.75" customHeight="1">
      <c r="B100" s="267"/>
      <c r="C100" s="61" t="str">
        <f>Roster!C46</f>
        <v>Barbara Craig</v>
      </c>
      <c r="D100" s="224">
        <v>210</v>
      </c>
      <c r="E100" s="240">
        <f>TRUNC((Percentage!E5-'HC Classic Score'!D100)*Percentage!C5)</f>
        <v>0</v>
      </c>
      <c r="F100" s="228"/>
      <c r="G100" s="229"/>
      <c r="H100" s="245"/>
      <c r="I100" s="215">
        <f>SUM(F100:H100)</f>
        <v>0</v>
      </c>
      <c r="J100" s="241">
        <f>E100*3</f>
        <v>0</v>
      </c>
      <c r="K100" s="199">
        <f>SUM(I100:J100)</f>
        <v>0</v>
      </c>
      <c r="L100" s="228"/>
      <c r="M100" s="230"/>
      <c r="N100" s="242">
        <f>E100*2</f>
        <v>0</v>
      </c>
      <c r="O100" s="199">
        <f>SUM(K100:N100)</f>
        <v>0</v>
      </c>
    </row>
    <row r="101" spans="1:22" ht="24" customHeight="1">
      <c r="B101" s="164"/>
      <c r="C101" s="43"/>
      <c r="D101" s="43"/>
      <c r="E101" s="235"/>
      <c r="F101" s="112"/>
      <c r="G101" s="43"/>
      <c r="H101" s="43"/>
      <c r="I101" s="8"/>
      <c r="J101" s="243"/>
      <c r="K101" s="118"/>
    </row>
    <row r="102" spans="1:22" ht="48" customHeight="1">
      <c r="B102" s="164"/>
      <c r="E102" s="235"/>
      <c r="F102" s="112"/>
      <c r="J102" s="244"/>
    </row>
    <row r="103" spans="1:22" ht="30.75" customHeight="1">
      <c r="A103" s="9"/>
      <c r="B103" s="272" t="s">
        <v>721</v>
      </c>
      <c r="C103" s="126"/>
      <c r="D103" s="211" t="s">
        <v>180</v>
      </c>
      <c r="E103" s="237" t="s">
        <v>187</v>
      </c>
      <c r="F103" s="183" t="s">
        <v>346</v>
      </c>
      <c r="G103" s="212" t="s">
        <v>347</v>
      </c>
      <c r="H103" s="213" t="s">
        <v>348</v>
      </c>
      <c r="I103" s="180" t="s">
        <v>349</v>
      </c>
      <c r="J103" s="238" t="s">
        <v>350</v>
      </c>
      <c r="K103" s="71" t="s">
        <v>191</v>
      </c>
      <c r="L103" s="183" t="s">
        <v>543</v>
      </c>
      <c r="M103" s="184" t="s">
        <v>544</v>
      </c>
      <c r="N103" s="239" t="s">
        <v>545</v>
      </c>
      <c r="O103" s="71" t="s">
        <v>191</v>
      </c>
      <c r="P103" s="9"/>
      <c r="Q103" s="9"/>
      <c r="R103" s="9"/>
      <c r="S103" s="9"/>
      <c r="T103" s="9"/>
      <c r="U103" s="9"/>
      <c r="V103" s="9"/>
    </row>
    <row r="104" spans="1:22" ht="24.75" customHeight="1">
      <c r="B104" s="267"/>
      <c r="C104" s="61" t="str">
        <f>Roster!C47</f>
        <v>Kimberly Beck</v>
      </c>
      <c r="D104" s="224">
        <v>210</v>
      </c>
      <c r="E104" s="240">
        <f>TRUNC((Percentage!E5-'HC Classic Score'!D104)*Percentage!C5)</f>
        <v>0</v>
      </c>
      <c r="F104" s="228"/>
      <c r="G104" s="229"/>
      <c r="H104" s="245"/>
      <c r="I104" s="215">
        <f>SUM(F104:H104)</f>
        <v>0</v>
      </c>
      <c r="J104" s="241">
        <f>E104*3</f>
        <v>0</v>
      </c>
      <c r="K104" s="199">
        <f>SUM(I104:J104)</f>
        <v>0</v>
      </c>
      <c r="L104" s="228"/>
      <c r="M104" s="230"/>
      <c r="N104" s="242">
        <f>E104*2</f>
        <v>0</v>
      </c>
      <c r="O104" s="199">
        <f>SUM(K104:N104)</f>
        <v>0</v>
      </c>
    </row>
    <row r="105" spans="1:22" ht="24" customHeight="1">
      <c r="B105" s="164"/>
      <c r="C105" s="43"/>
      <c r="D105" s="43"/>
      <c r="E105" s="235"/>
      <c r="F105" s="112"/>
      <c r="G105" s="43"/>
      <c r="H105" s="43"/>
      <c r="I105" s="8"/>
      <c r="J105" s="243"/>
      <c r="K105" s="118"/>
    </row>
    <row r="106" spans="1:22" ht="48" customHeight="1">
      <c r="B106" s="164"/>
      <c r="E106" s="235"/>
      <c r="F106" s="112"/>
      <c r="J106" s="244"/>
    </row>
    <row r="107" spans="1:22" ht="30.75" customHeight="1">
      <c r="A107" s="9"/>
      <c r="B107" s="272" t="s">
        <v>722</v>
      </c>
      <c r="C107" s="126"/>
      <c r="D107" s="211" t="s">
        <v>180</v>
      </c>
      <c r="E107" s="237" t="s">
        <v>187</v>
      </c>
      <c r="F107" s="183" t="s">
        <v>346</v>
      </c>
      <c r="G107" s="212" t="s">
        <v>347</v>
      </c>
      <c r="H107" s="213" t="s">
        <v>348</v>
      </c>
      <c r="I107" s="180" t="s">
        <v>349</v>
      </c>
      <c r="J107" s="238" t="s">
        <v>350</v>
      </c>
      <c r="K107" s="71" t="s">
        <v>191</v>
      </c>
      <c r="L107" s="183" t="s">
        <v>543</v>
      </c>
      <c r="M107" s="184" t="s">
        <v>544</v>
      </c>
      <c r="N107" s="239" t="s">
        <v>545</v>
      </c>
      <c r="O107" s="71" t="s">
        <v>191</v>
      </c>
      <c r="P107" s="9"/>
      <c r="Q107" s="9"/>
      <c r="R107" s="9"/>
      <c r="S107" s="9"/>
      <c r="T107" s="9"/>
      <c r="U107" s="9"/>
      <c r="V107" s="9"/>
    </row>
    <row r="108" spans="1:22" ht="24.75" customHeight="1">
      <c r="B108" s="267"/>
      <c r="C108" s="61" t="str">
        <f>Roster!C48</f>
        <v>Kristy Mnich</v>
      </c>
      <c r="D108" s="224">
        <v>210</v>
      </c>
      <c r="E108" s="240">
        <f>TRUNC((Percentage!E5-'HC Classic Score'!D108)*Percentage!C5)</f>
        <v>0</v>
      </c>
      <c r="F108" s="228"/>
      <c r="G108" s="229"/>
      <c r="H108" s="245"/>
      <c r="I108" s="215">
        <f>SUM(F108:H108)</f>
        <v>0</v>
      </c>
      <c r="J108" s="241">
        <f>E108*3</f>
        <v>0</v>
      </c>
      <c r="K108" s="199">
        <f>SUM(I108:J108)</f>
        <v>0</v>
      </c>
      <c r="L108" s="228"/>
      <c r="M108" s="230"/>
      <c r="N108" s="242">
        <f>E108*2</f>
        <v>0</v>
      </c>
      <c r="O108" s="199">
        <f>SUM(K108:N108)</f>
        <v>0</v>
      </c>
    </row>
    <row r="109" spans="1:22" ht="24" customHeight="1">
      <c r="B109" s="164"/>
      <c r="C109" s="43"/>
      <c r="D109" s="43"/>
      <c r="E109" s="235"/>
      <c r="F109" s="112"/>
      <c r="G109" s="43"/>
      <c r="H109" s="43"/>
      <c r="I109" s="8"/>
      <c r="J109" s="243"/>
      <c r="K109" s="118"/>
    </row>
    <row r="110" spans="1:22" ht="48" customHeight="1">
      <c r="B110" s="164"/>
      <c r="E110" s="235"/>
      <c r="F110" s="112"/>
      <c r="J110" s="244"/>
    </row>
    <row r="111" spans="1:22" ht="30.75" customHeight="1">
      <c r="A111" s="9"/>
      <c r="B111" s="272" t="s">
        <v>724</v>
      </c>
      <c r="C111" s="126"/>
      <c r="D111" s="211" t="s">
        <v>180</v>
      </c>
      <c r="E111" s="237" t="s">
        <v>187</v>
      </c>
      <c r="F111" s="183" t="s">
        <v>346</v>
      </c>
      <c r="G111" s="212" t="s">
        <v>347</v>
      </c>
      <c r="H111" s="213" t="s">
        <v>348</v>
      </c>
      <c r="I111" s="180" t="s">
        <v>349</v>
      </c>
      <c r="J111" s="238" t="s">
        <v>350</v>
      </c>
      <c r="K111" s="71" t="s">
        <v>191</v>
      </c>
      <c r="L111" s="183" t="s">
        <v>543</v>
      </c>
      <c r="M111" s="184" t="s">
        <v>544</v>
      </c>
      <c r="N111" s="239" t="s">
        <v>545</v>
      </c>
      <c r="O111" s="71" t="s">
        <v>191</v>
      </c>
      <c r="P111" s="9"/>
      <c r="Q111" s="9"/>
      <c r="R111" s="9"/>
      <c r="S111" s="9"/>
      <c r="T111" s="9"/>
      <c r="U111" s="9"/>
      <c r="V111" s="9"/>
    </row>
    <row r="112" spans="1:22" ht="24.75" customHeight="1">
      <c r="B112" s="267"/>
      <c r="C112" s="61" t="str">
        <f>Roster!C49</f>
        <v>Michael Mnich</v>
      </c>
      <c r="D112" s="224">
        <v>210</v>
      </c>
      <c r="E112" s="240">
        <f>TRUNC((Percentage!E5-'HC Classic Score'!D112)*Percentage!C5)</f>
        <v>0</v>
      </c>
      <c r="F112" s="228"/>
      <c r="G112" s="229"/>
      <c r="H112" s="245"/>
      <c r="I112" s="215">
        <f>SUM(F112:H112)</f>
        <v>0</v>
      </c>
      <c r="J112" s="241">
        <f>E112*3</f>
        <v>0</v>
      </c>
      <c r="K112" s="199">
        <f>SUM(I112:J112)</f>
        <v>0</v>
      </c>
      <c r="L112" s="228"/>
      <c r="M112" s="230"/>
      <c r="N112" s="242">
        <f>E112*2</f>
        <v>0</v>
      </c>
      <c r="O112" s="199">
        <f>SUM(K112:N112)</f>
        <v>0</v>
      </c>
    </row>
    <row r="113" spans="1:22" ht="24" customHeight="1">
      <c r="B113" s="164"/>
      <c r="C113" s="43"/>
      <c r="D113" s="43"/>
      <c r="E113" s="235"/>
      <c r="F113" s="112"/>
      <c r="G113" s="43"/>
      <c r="H113" s="43"/>
      <c r="I113" s="8"/>
      <c r="J113" s="243"/>
      <c r="K113" s="118"/>
    </row>
    <row r="114" spans="1:22" ht="48" customHeight="1">
      <c r="B114" s="164"/>
      <c r="E114" s="235"/>
      <c r="F114" s="112"/>
      <c r="J114" s="244"/>
    </row>
    <row r="115" spans="1:22" ht="30.75" customHeight="1">
      <c r="A115" s="9"/>
      <c r="B115" s="273" t="s">
        <v>725</v>
      </c>
      <c r="C115" s="126"/>
      <c r="D115" s="211" t="s">
        <v>180</v>
      </c>
      <c r="E115" s="237" t="s">
        <v>187</v>
      </c>
      <c r="F115" s="183" t="s">
        <v>346</v>
      </c>
      <c r="G115" s="212" t="s">
        <v>347</v>
      </c>
      <c r="H115" s="213" t="s">
        <v>348</v>
      </c>
      <c r="I115" s="180" t="s">
        <v>349</v>
      </c>
      <c r="J115" s="238" t="s">
        <v>350</v>
      </c>
      <c r="K115" s="71" t="s">
        <v>191</v>
      </c>
      <c r="L115" s="183" t="s">
        <v>543</v>
      </c>
      <c r="M115" s="184" t="s">
        <v>544</v>
      </c>
      <c r="N115" s="239" t="s">
        <v>545</v>
      </c>
      <c r="O115" s="71" t="s">
        <v>191</v>
      </c>
      <c r="P115" s="9"/>
      <c r="Q115" s="9"/>
      <c r="R115" s="9"/>
      <c r="S115" s="9"/>
      <c r="T115" s="9"/>
      <c r="U115" s="9"/>
      <c r="V115" s="9"/>
    </row>
    <row r="116" spans="1:22" ht="24.75" customHeight="1">
      <c r="B116" s="269"/>
      <c r="C116" s="61" t="str">
        <f>Roster!C53</f>
        <v>Katie Collins</v>
      </c>
      <c r="D116" s="214">
        <f>Roster!I53</f>
        <v>101</v>
      </c>
      <c r="E116" s="240">
        <f>TRUNC((Percentage!E5-'HC Classic Score'!D116)*Percentage!C5)</f>
        <v>98</v>
      </c>
      <c r="F116" s="154">
        <v>109</v>
      </c>
      <c r="G116" s="155">
        <v>134</v>
      </c>
      <c r="H116" s="193">
        <v>109</v>
      </c>
      <c r="I116" s="215">
        <f>SUM(F116:H116)</f>
        <v>352</v>
      </c>
      <c r="J116" s="241">
        <f>E116*3</f>
        <v>294</v>
      </c>
      <c r="K116" s="199">
        <f>SUM(I116:J116)</f>
        <v>646</v>
      </c>
      <c r="L116" s="228"/>
      <c r="M116" s="230"/>
      <c r="N116" s="242">
        <f>E116*2</f>
        <v>196</v>
      </c>
      <c r="O116" s="199">
        <f>SUM(K116:N116)</f>
        <v>842</v>
      </c>
    </row>
    <row r="117" spans="1:22" ht="24" customHeight="1">
      <c r="B117" s="164"/>
      <c r="C117" s="43"/>
      <c r="D117" s="43"/>
      <c r="E117" s="235"/>
      <c r="F117" s="112"/>
      <c r="G117" s="43"/>
      <c r="H117" s="43"/>
      <c r="I117" s="8"/>
      <c r="J117" s="243"/>
      <c r="K117" s="118"/>
    </row>
    <row r="118" spans="1:22" ht="48" customHeight="1">
      <c r="B118" s="164"/>
      <c r="E118" s="235"/>
      <c r="F118" s="112"/>
      <c r="J118" s="244"/>
    </row>
    <row r="119" spans="1:22" ht="30.75" customHeight="1">
      <c r="A119" s="9"/>
      <c r="B119" s="273" t="s">
        <v>727</v>
      </c>
      <c r="C119" s="126"/>
      <c r="D119" s="211" t="s">
        <v>180</v>
      </c>
      <c r="E119" s="237" t="s">
        <v>187</v>
      </c>
      <c r="F119" s="183" t="s">
        <v>346</v>
      </c>
      <c r="G119" s="212" t="s">
        <v>347</v>
      </c>
      <c r="H119" s="213" t="s">
        <v>348</v>
      </c>
      <c r="I119" s="180" t="s">
        <v>349</v>
      </c>
      <c r="J119" s="238" t="s">
        <v>350</v>
      </c>
      <c r="K119" s="71" t="s">
        <v>191</v>
      </c>
      <c r="L119" s="183" t="s">
        <v>543</v>
      </c>
      <c r="M119" s="184" t="s">
        <v>544</v>
      </c>
      <c r="N119" s="239" t="s">
        <v>545</v>
      </c>
      <c r="O119" s="71" t="s">
        <v>191</v>
      </c>
      <c r="P119" s="9"/>
      <c r="Q119" s="9"/>
      <c r="R119" s="9"/>
      <c r="S119" s="9"/>
      <c r="T119" s="9"/>
      <c r="U119" s="9"/>
      <c r="V119" s="9"/>
    </row>
    <row r="120" spans="1:22" ht="24.75" customHeight="1">
      <c r="B120" s="269"/>
      <c r="C120" s="61" t="str">
        <f>Roster!C54</f>
        <v>Frank Roop, Jr.</v>
      </c>
      <c r="D120" s="214">
        <f>Roster!I54</f>
        <v>154</v>
      </c>
      <c r="E120" s="240">
        <f>TRUNC((Percentage!E5-'HC Classic Score'!D120)*Percentage!C5)</f>
        <v>50</v>
      </c>
      <c r="F120" s="154">
        <v>158</v>
      </c>
      <c r="G120" s="155">
        <v>126</v>
      </c>
      <c r="H120" s="193">
        <v>132</v>
      </c>
      <c r="I120" s="215">
        <f>SUM(F120:H120)</f>
        <v>416</v>
      </c>
      <c r="J120" s="241">
        <f>E120*3</f>
        <v>150</v>
      </c>
      <c r="K120" s="199">
        <f>SUM(I120:J120)</f>
        <v>566</v>
      </c>
      <c r="L120" s="228"/>
      <c r="M120" s="230"/>
      <c r="N120" s="242">
        <f>E120*2</f>
        <v>100</v>
      </c>
      <c r="O120" s="199">
        <f>SUM(K120:N120)</f>
        <v>666</v>
      </c>
    </row>
    <row r="121" spans="1:22" ht="24" customHeight="1">
      <c r="B121" s="164"/>
      <c r="C121" s="43"/>
      <c r="D121" s="43"/>
      <c r="E121" s="235"/>
      <c r="F121" s="112"/>
      <c r="G121" s="43"/>
      <c r="H121" s="43"/>
      <c r="I121" s="8"/>
      <c r="J121" s="243"/>
      <c r="K121" s="118"/>
    </row>
    <row r="122" spans="1:22" ht="48" customHeight="1">
      <c r="B122" s="164"/>
      <c r="E122" s="235"/>
      <c r="F122" s="112"/>
      <c r="J122" s="244"/>
    </row>
    <row r="123" spans="1:22" ht="30.75" customHeight="1">
      <c r="A123" s="9"/>
      <c r="B123" s="272" t="s">
        <v>729</v>
      </c>
      <c r="C123" s="126"/>
      <c r="D123" s="211" t="s">
        <v>180</v>
      </c>
      <c r="E123" s="237" t="s">
        <v>187</v>
      </c>
      <c r="F123" s="183" t="s">
        <v>346</v>
      </c>
      <c r="G123" s="212" t="s">
        <v>347</v>
      </c>
      <c r="H123" s="213" t="s">
        <v>348</v>
      </c>
      <c r="I123" s="180" t="s">
        <v>349</v>
      </c>
      <c r="J123" s="238" t="s">
        <v>350</v>
      </c>
      <c r="K123" s="71" t="s">
        <v>191</v>
      </c>
      <c r="L123" s="183" t="s">
        <v>543</v>
      </c>
      <c r="M123" s="184" t="s">
        <v>544</v>
      </c>
      <c r="N123" s="239" t="s">
        <v>545</v>
      </c>
      <c r="O123" s="71" t="s">
        <v>191</v>
      </c>
      <c r="P123" s="9"/>
      <c r="Q123" s="9"/>
      <c r="R123" s="9"/>
      <c r="S123" s="9"/>
      <c r="T123" s="9"/>
      <c r="U123" s="9"/>
      <c r="V123" s="9"/>
    </row>
    <row r="124" spans="1:22" ht="24.75" customHeight="1">
      <c r="B124" s="267"/>
      <c r="C124" s="61" t="str">
        <f>Roster!C55</f>
        <v>Wendy Mayhak</v>
      </c>
      <c r="D124" s="224">
        <v>210</v>
      </c>
      <c r="E124" s="240">
        <f>TRUNC((Percentage!E5-'HC Classic Score'!D124)*Percentage!C5)</f>
        <v>0</v>
      </c>
      <c r="F124" s="228"/>
      <c r="G124" s="229"/>
      <c r="H124" s="245"/>
      <c r="I124" s="215">
        <f>SUM(F124:H124)</f>
        <v>0</v>
      </c>
      <c r="J124" s="241">
        <f>E124*3</f>
        <v>0</v>
      </c>
      <c r="K124" s="199">
        <f>SUM(I124:J124)</f>
        <v>0</v>
      </c>
      <c r="L124" s="228"/>
      <c r="M124" s="230"/>
      <c r="N124" s="242">
        <f>E124*2</f>
        <v>0</v>
      </c>
      <c r="O124" s="199">
        <f>SUM(K124:N124)</f>
        <v>0</v>
      </c>
    </row>
    <row r="125" spans="1:22" ht="24" customHeight="1">
      <c r="B125" s="164"/>
      <c r="C125" s="43"/>
      <c r="D125" s="43"/>
      <c r="E125" s="235"/>
      <c r="F125" s="112"/>
      <c r="G125" s="43"/>
      <c r="H125" s="43"/>
      <c r="I125" s="8"/>
      <c r="J125" s="243"/>
      <c r="K125" s="118"/>
    </row>
    <row r="126" spans="1:22" ht="48" customHeight="1">
      <c r="B126" s="164"/>
      <c r="E126" s="235"/>
      <c r="F126" s="112"/>
      <c r="J126" s="244"/>
    </row>
    <row r="127" spans="1:22" ht="30.75" customHeight="1">
      <c r="A127" s="9"/>
      <c r="B127" s="273" t="s">
        <v>731</v>
      </c>
      <c r="C127" s="126"/>
      <c r="D127" s="211" t="s">
        <v>180</v>
      </c>
      <c r="E127" s="237" t="s">
        <v>187</v>
      </c>
      <c r="F127" s="183" t="s">
        <v>346</v>
      </c>
      <c r="G127" s="212" t="s">
        <v>347</v>
      </c>
      <c r="H127" s="213" t="s">
        <v>348</v>
      </c>
      <c r="I127" s="180" t="s">
        <v>349</v>
      </c>
      <c r="J127" s="238" t="s">
        <v>350</v>
      </c>
      <c r="K127" s="71" t="s">
        <v>191</v>
      </c>
      <c r="L127" s="183" t="s">
        <v>543</v>
      </c>
      <c r="M127" s="184" t="s">
        <v>544</v>
      </c>
      <c r="N127" s="239" t="s">
        <v>545</v>
      </c>
      <c r="O127" s="71" t="s">
        <v>191</v>
      </c>
      <c r="P127" s="9"/>
      <c r="Q127" s="9"/>
      <c r="R127" s="9"/>
      <c r="S127" s="9"/>
      <c r="T127" s="9"/>
      <c r="U127" s="9"/>
      <c r="V127" s="9"/>
    </row>
    <row r="128" spans="1:22" ht="24.75" customHeight="1">
      <c r="B128" s="269"/>
      <c r="C128" s="61" t="str">
        <f>Roster!C56</f>
        <v>Calvin Anderson</v>
      </c>
      <c r="D128" s="214">
        <f>Roster!I56</f>
        <v>191</v>
      </c>
      <c r="E128" s="240">
        <f>TRUNC((Percentage!E5-'HC Classic Score'!D128)*Percentage!C5)</f>
        <v>17</v>
      </c>
      <c r="F128" s="154">
        <v>143</v>
      </c>
      <c r="G128" s="155">
        <v>265</v>
      </c>
      <c r="H128" s="193">
        <v>184</v>
      </c>
      <c r="I128" s="215">
        <f>SUM(F128:H128)</f>
        <v>592</v>
      </c>
      <c r="J128" s="241">
        <f>E128*3</f>
        <v>51</v>
      </c>
      <c r="K128" s="199">
        <f>SUM(I128:J128)</f>
        <v>643</v>
      </c>
      <c r="L128" s="228"/>
      <c r="M128" s="230"/>
      <c r="N128" s="242">
        <f>E128*2</f>
        <v>34</v>
      </c>
      <c r="O128" s="199">
        <f>SUM(K128:N128)</f>
        <v>677</v>
      </c>
    </row>
    <row r="129" spans="1:22" ht="24" customHeight="1">
      <c r="B129" s="164"/>
      <c r="C129" s="43"/>
      <c r="D129" s="43"/>
      <c r="E129" s="235"/>
      <c r="F129" s="112"/>
      <c r="G129" s="43"/>
      <c r="H129" s="43"/>
      <c r="I129" s="8"/>
      <c r="J129" s="243"/>
      <c r="K129" s="118"/>
    </row>
    <row r="130" spans="1:22" ht="48" customHeight="1">
      <c r="B130" s="164"/>
      <c r="E130" s="235"/>
      <c r="F130" s="112"/>
      <c r="J130" s="244"/>
    </row>
    <row r="131" spans="1:22" ht="30.75" customHeight="1">
      <c r="A131" s="9"/>
      <c r="B131" s="304" t="s">
        <v>732</v>
      </c>
      <c r="C131" s="126"/>
      <c r="D131" s="211" t="s">
        <v>180</v>
      </c>
      <c r="E131" s="237" t="s">
        <v>187</v>
      </c>
      <c r="F131" s="183" t="s">
        <v>346</v>
      </c>
      <c r="G131" s="212" t="s">
        <v>347</v>
      </c>
      <c r="H131" s="213" t="s">
        <v>348</v>
      </c>
      <c r="I131" s="180" t="s">
        <v>349</v>
      </c>
      <c r="J131" s="238" t="s">
        <v>350</v>
      </c>
      <c r="K131" s="71" t="s">
        <v>191</v>
      </c>
      <c r="L131" s="183" t="s">
        <v>543</v>
      </c>
      <c r="M131" s="184" t="s">
        <v>544</v>
      </c>
      <c r="N131" s="239" t="s">
        <v>545</v>
      </c>
      <c r="O131" s="71" t="s">
        <v>191</v>
      </c>
      <c r="P131" s="9"/>
      <c r="Q131" s="9"/>
      <c r="R131" s="9"/>
      <c r="S131" s="9"/>
      <c r="T131" s="9"/>
      <c r="U131" s="9"/>
      <c r="V131" s="9"/>
    </row>
    <row r="132" spans="1:22" ht="24.75" customHeight="1">
      <c r="B132" s="303"/>
      <c r="C132" s="61" t="str">
        <f>Roster!C60</f>
        <v>Reginald Adams</v>
      </c>
      <c r="D132" s="214">
        <f>Roster!I60</f>
        <v>203</v>
      </c>
      <c r="E132" s="240">
        <f>TRUNC((Percentage!E5-'HC Classic Score'!D132)*Percentage!C5)</f>
        <v>6</v>
      </c>
      <c r="F132" s="154">
        <v>184</v>
      </c>
      <c r="G132" s="155">
        <v>185</v>
      </c>
      <c r="H132" s="193">
        <v>191</v>
      </c>
      <c r="I132" s="215">
        <f>SUM(F132:H132)</f>
        <v>560</v>
      </c>
      <c r="J132" s="241">
        <f>E132*3</f>
        <v>18</v>
      </c>
      <c r="K132" s="199">
        <f>SUM(I132:J132)</f>
        <v>578</v>
      </c>
      <c r="L132" s="228"/>
      <c r="M132" s="230"/>
      <c r="N132" s="242">
        <f>E132*2</f>
        <v>12</v>
      </c>
      <c r="O132" s="199">
        <f>SUM(K132:N132)</f>
        <v>590</v>
      </c>
    </row>
    <row r="133" spans="1:22" ht="24" customHeight="1">
      <c r="B133" s="164"/>
      <c r="C133" s="43"/>
      <c r="D133" s="43"/>
      <c r="E133" s="235"/>
      <c r="F133" s="112"/>
      <c r="G133" s="43"/>
      <c r="H133" s="43"/>
      <c r="I133" s="8"/>
      <c r="J133" s="243"/>
      <c r="K133" s="118"/>
    </row>
    <row r="134" spans="1:22" ht="48" customHeight="1">
      <c r="B134" s="164"/>
      <c r="E134" s="235"/>
      <c r="F134" s="112"/>
      <c r="J134" s="244"/>
    </row>
    <row r="135" spans="1:22" ht="30.75" customHeight="1">
      <c r="A135" s="9"/>
      <c r="B135" s="272" t="s">
        <v>734</v>
      </c>
      <c r="C135" s="126"/>
      <c r="D135" s="211" t="s">
        <v>180</v>
      </c>
      <c r="E135" s="237" t="s">
        <v>187</v>
      </c>
      <c r="F135" s="183" t="s">
        <v>346</v>
      </c>
      <c r="G135" s="212" t="s">
        <v>347</v>
      </c>
      <c r="H135" s="213" t="s">
        <v>348</v>
      </c>
      <c r="I135" s="180" t="s">
        <v>349</v>
      </c>
      <c r="J135" s="238" t="s">
        <v>350</v>
      </c>
      <c r="K135" s="71" t="s">
        <v>191</v>
      </c>
      <c r="L135" s="183" t="s">
        <v>543</v>
      </c>
      <c r="M135" s="184" t="s">
        <v>544</v>
      </c>
      <c r="N135" s="239" t="s">
        <v>545</v>
      </c>
      <c r="O135" s="71" t="s">
        <v>191</v>
      </c>
      <c r="P135" s="9"/>
      <c r="Q135" s="9"/>
      <c r="R135" s="9"/>
      <c r="S135" s="9"/>
      <c r="T135" s="9"/>
      <c r="U135" s="9"/>
      <c r="V135" s="9"/>
    </row>
    <row r="136" spans="1:22" ht="24.75" customHeight="1">
      <c r="B136" s="267"/>
      <c r="C136" s="61" t="str">
        <f>Roster!C61</f>
        <v>Bobbye Phillips</v>
      </c>
      <c r="D136" s="224">
        <v>210</v>
      </c>
      <c r="E136" s="240">
        <f>TRUNC((Percentage!E5-'HC Classic Score'!D136)*Percentage!C5)</f>
        <v>0</v>
      </c>
      <c r="F136" s="228"/>
      <c r="G136" s="229"/>
      <c r="H136" s="245"/>
      <c r="I136" s="215">
        <f>SUM(F136:H136)</f>
        <v>0</v>
      </c>
      <c r="J136" s="241">
        <f>E136*3</f>
        <v>0</v>
      </c>
      <c r="K136" s="199">
        <f>SUM(I136:J136)</f>
        <v>0</v>
      </c>
      <c r="L136" s="228"/>
      <c r="M136" s="230"/>
      <c r="N136" s="242">
        <f>E136*2</f>
        <v>0</v>
      </c>
      <c r="O136" s="199">
        <f>SUM(K136:N136)</f>
        <v>0</v>
      </c>
    </row>
    <row r="137" spans="1:22" ht="24" customHeight="1">
      <c r="B137" s="164"/>
      <c r="C137" s="43"/>
      <c r="D137" s="43"/>
      <c r="E137" s="235"/>
      <c r="F137" s="112"/>
      <c r="G137" s="43"/>
      <c r="H137" s="43"/>
      <c r="I137" s="8"/>
      <c r="J137" s="243"/>
      <c r="K137" s="118"/>
    </row>
    <row r="138" spans="1:22" ht="48" customHeight="1">
      <c r="B138" s="164"/>
      <c r="E138" s="235"/>
      <c r="F138" s="112"/>
      <c r="J138" s="244"/>
    </row>
    <row r="139" spans="1:22" ht="30.75" customHeight="1">
      <c r="A139" s="9"/>
      <c r="B139" s="273" t="s">
        <v>736</v>
      </c>
      <c r="C139" s="126"/>
      <c r="D139" s="211" t="s">
        <v>180</v>
      </c>
      <c r="E139" s="237" t="s">
        <v>187</v>
      </c>
      <c r="F139" s="183" t="s">
        <v>346</v>
      </c>
      <c r="G139" s="212" t="s">
        <v>347</v>
      </c>
      <c r="H139" s="213" t="s">
        <v>348</v>
      </c>
      <c r="I139" s="180" t="s">
        <v>349</v>
      </c>
      <c r="J139" s="238" t="s">
        <v>350</v>
      </c>
      <c r="K139" s="71" t="s">
        <v>191</v>
      </c>
      <c r="L139" s="183" t="s">
        <v>543</v>
      </c>
      <c r="M139" s="184" t="s">
        <v>544</v>
      </c>
      <c r="N139" s="239" t="s">
        <v>545</v>
      </c>
      <c r="O139" s="71" t="s">
        <v>191</v>
      </c>
      <c r="P139" s="9"/>
      <c r="Q139" s="9"/>
      <c r="R139" s="9"/>
      <c r="S139" s="9"/>
      <c r="T139" s="9"/>
      <c r="U139" s="9"/>
      <c r="V139" s="9"/>
    </row>
    <row r="140" spans="1:22" ht="24.75" customHeight="1">
      <c r="B140" s="269"/>
      <c r="C140" s="61" t="str">
        <f>Roster!C62</f>
        <v>Michael Triplett</v>
      </c>
      <c r="D140" s="214">
        <f>Roster!I62</f>
        <v>172</v>
      </c>
      <c r="E140" s="240">
        <f>TRUNC((Percentage!E5-'HC Classic Score'!D140)*Percentage!C5)</f>
        <v>34</v>
      </c>
      <c r="F140" s="154">
        <v>146</v>
      </c>
      <c r="G140" s="155">
        <v>173</v>
      </c>
      <c r="H140" s="193">
        <v>151</v>
      </c>
      <c r="I140" s="215">
        <f>SUM(F140:H140)</f>
        <v>470</v>
      </c>
      <c r="J140" s="241">
        <f>E140*3</f>
        <v>102</v>
      </c>
      <c r="K140" s="199">
        <f>SUM(I140:J140)</f>
        <v>572</v>
      </c>
      <c r="L140" s="228"/>
      <c r="M140" s="230"/>
      <c r="N140" s="242">
        <f>E140*2</f>
        <v>68</v>
      </c>
      <c r="O140" s="199">
        <f>SUM(K140:N140)</f>
        <v>640</v>
      </c>
    </row>
    <row r="141" spans="1:22" ht="24" customHeight="1">
      <c r="B141" s="164"/>
      <c r="C141" s="43"/>
      <c r="D141" s="43"/>
      <c r="E141" s="235"/>
      <c r="F141" s="112"/>
      <c r="G141" s="43"/>
      <c r="H141" s="43"/>
      <c r="I141" s="8"/>
      <c r="J141" s="243"/>
      <c r="K141" s="118"/>
    </row>
    <row r="142" spans="1:22" ht="48" customHeight="1">
      <c r="B142" s="164"/>
      <c r="E142" s="235"/>
      <c r="F142" s="112"/>
      <c r="J142" s="244"/>
    </row>
    <row r="143" spans="1:22" ht="30.75" customHeight="1">
      <c r="A143" s="9"/>
      <c r="B143" s="304" t="s">
        <v>738</v>
      </c>
      <c r="C143" s="126"/>
      <c r="D143" s="211" t="s">
        <v>180</v>
      </c>
      <c r="E143" s="237" t="s">
        <v>187</v>
      </c>
      <c r="F143" s="183" t="s">
        <v>346</v>
      </c>
      <c r="G143" s="212" t="s">
        <v>347</v>
      </c>
      <c r="H143" s="213" t="s">
        <v>348</v>
      </c>
      <c r="I143" s="180" t="s">
        <v>349</v>
      </c>
      <c r="J143" s="238" t="s">
        <v>350</v>
      </c>
      <c r="K143" s="71" t="s">
        <v>191</v>
      </c>
      <c r="L143" s="183" t="s">
        <v>543</v>
      </c>
      <c r="M143" s="184" t="s">
        <v>544</v>
      </c>
      <c r="N143" s="239" t="s">
        <v>545</v>
      </c>
      <c r="O143" s="71" t="s">
        <v>191</v>
      </c>
      <c r="P143" s="9"/>
      <c r="Q143" s="9"/>
      <c r="R143" s="9"/>
      <c r="S143" s="9"/>
      <c r="T143" s="9"/>
      <c r="U143" s="9"/>
      <c r="V143" s="9"/>
    </row>
    <row r="144" spans="1:22" ht="24.75" customHeight="1">
      <c r="B144" s="303"/>
      <c r="C144" s="61" t="str">
        <f>Roster!C63</f>
        <v>Binh Nguyen</v>
      </c>
      <c r="D144" s="214">
        <f>Roster!I63</f>
        <v>198</v>
      </c>
      <c r="E144" s="240">
        <f>TRUNC((Percentage!E5-'HC Classic Score'!D144)*Percentage!C5)</f>
        <v>10</v>
      </c>
      <c r="F144" s="154">
        <v>256</v>
      </c>
      <c r="G144" s="155">
        <v>197</v>
      </c>
      <c r="H144" s="193">
        <v>217</v>
      </c>
      <c r="I144" s="215">
        <f>SUM(F144:H144)</f>
        <v>670</v>
      </c>
      <c r="J144" s="241">
        <f>E144*3</f>
        <v>30</v>
      </c>
      <c r="K144" s="199">
        <f>SUM(I144:J144)</f>
        <v>700</v>
      </c>
      <c r="L144" s="154">
        <v>139</v>
      </c>
      <c r="M144" s="156">
        <v>246</v>
      </c>
      <c r="N144" s="242">
        <f>E144*2</f>
        <v>20</v>
      </c>
      <c r="O144" s="199">
        <f>SUM(K144:N144)</f>
        <v>1105</v>
      </c>
    </row>
    <row r="145" spans="1:22" ht="24" customHeight="1">
      <c r="B145" s="164"/>
      <c r="C145" s="43"/>
      <c r="D145" s="43"/>
      <c r="E145" s="235"/>
      <c r="F145" s="112"/>
      <c r="G145" s="43"/>
      <c r="H145" s="43"/>
      <c r="I145" s="8"/>
      <c r="J145" s="243"/>
      <c r="K145" s="118"/>
    </row>
    <row r="146" spans="1:22" ht="48" customHeight="1">
      <c r="B146" s="164"/>
      <c r="E146" s="235"/>
      <c r="F146" s="112"/>
      <c r="J146" s="244"/>
    </row>
    <row r="147" spans="1:22" ht="30.75" customHeight="1">
      <c r="A147" s="9"/>
      <c r="B147" s="304" t="s">
        <v>740</v>
      </c>
      <c r="C147" s="126"/>
      <c r="D147" s="211" t="s">
        <v>180</v>
      </c>
      <c r="E147" s="237" t="s">
        <v>187</v>
      </c>
      <c r="F147" s="183" t="s">
        <v>346</v>
      </c>
      <c r="G147" s="212" t="s">
        <v>347</v>
      </c>
      <c r="H147" s="213" t="s">
        <v>348</v>
      </c>
      <c r="I147" s="180" t="s">
        <v>349</v>
      </c>
      <c r="J147" s="238" t="s">
        <v>350</v>
      </c>
      <c r="K147" s="71" t="s">
        <v>191</v>
      </c>
      <c r="L147" s="183" t="s">
        <v>543</v>
      </c>
      <c r="M147" s="184" t="s">
        <v>544</v>
      </c>
      <c r="N147" s="239" t="s">
        <v>545</v>
      </c>
      <c r="O147" s="71" t="s">
        <v>191</v>
      </c>
      <c r="P147" s="9"/>
      <c r="Q147" s="9"/>
      <c r="R147" s="9"/>
      <c r="S147" s="9"/>
      <c r="T147" s="9"/>
      <c r="U147" s="9"/>
      <c r="V147" s="9"/>
    </row>
    <row r="148" spans="1:22" ht="24.75" customHeight="1">
      <c r="B148" s="303"/>
      <c r="C148" s="61" t="str">
        <f>Roster!C67</f>
        <v>Tina Wimberley</v>
      </c>
      <c r="D148" s="214">
        <f>Roster!I67</f>
        <v>161</v>
      </c>
      <c r="E148" s="240">
        <f>TRUNC((Percentage!E5-'HC Classic Score'!D148)*Percentage!C5)</f>
        <v>44</v>
      </c>
      <c r="F148" s="154">
        <v>143</v>
      </c>
      <c r="G148" s="155">
        <v>167</v>
      </c>
      <c r="H148" s="193">
        <v>130</v>
      </c>
      <c r="I148" s="215">
        <f>SUM(F148:H148)</f>
        <v>440</v>
      </c>
      <c r="J148" s="241">
        <f>E148*3</f>
        <v>132</v>
      </c>
      <c r="K148" s="199">
        <f>SUM(I148:J148)</f>
        <v>572</v>
      </c>
      <c r="L148" s="228"/>
      <c r="M148" s="230"/>
      <c r="N148" s="242">
        <f>E148*2</f>
        <v>88</v>
      </c>
      <c r="O148" s="199">
        <f>SUM(K148:N148)</f>
        <v>660</v>
      </c>
    </row>
    <row r="149" spans="1:22" ht="24" customHeight="1">
      <c r="B149" s="164"/>
      <c r="C149" s="43"/>
      <c r="D149" s="43"/>
      <c r="E149" s="235"/>
      <c r="F149" s="112"/>
      <c r="G149" s="43"/>
      <c r="H149" s="43"/>
      <c r="I149" s="8"/>
      <c r="J149" s="243"/>
      <c r="K149" s="118"/>
    </row>
    <row r="150" spans="1:22" ht="48" customHeight="1">
      <c r="B150" s="164"/>
      <c r="E150" s="235"/>
      <c r="F150" s="112"/>
      <c r="J150" s="244"/>
    </row>
    <row r="151" spans="1:22" ht="30.75" customHeight="1">
      <c r="A151" s="9"/>
      <c r="B151" s="302" t="s">
        <v>741</v>
      </c>
      <c r="C151" s="126"/>
      <c r="D151" s="211" t="s">
        <v>180</v>
      </c>
      <c r="E151" s="237" t="s">
        <v>187</v>
      </c>
      <c r="F151" s="183" t="s">
        <v>346</v>
      </c>
      <c r="G151" s="212" t="s">
        <v>347</v>
      </c>
      <c r="H151" s="213" t="s">
        <v>348</v>
      </c>
      <c r="I151" s="180" t="s">
        <v>349</v>
      </c>
      <c r="J151" s="238" t="s">
        <v>350</v>
      </c>
      <c r="K151" s="71" t="s">
        <v>191</v>
      </c>
      <c r="L151" s="183" t="s">
        <v>543</v>
      </c>
      <c r="M151" s="184" t="s">
        <v>544</v>
      </c>
      <c r="N151" s="239" t="s">
        <v>545</v>
      </c>
      <c r="O151" s="71" t="s">
        <v>191</v>
      </c>
      <c r="P151" s="9"/>
      <c r="Q151" s="9"/>
      <c r="R151" s="9"/>
      <c r="S151" s="9"/>
      <c r="T151" s="9"/>
      <c r="U151" s="9"/>
      <c r="V151" s="9"/>
    </row>
    <row r="152" spans="1:22" ht="24.75" customHeight="1">
      <c r="B152" s="303"/>
      <c r="C152" s="61" t="str">
        <f>Roster!C68</f>
        <v>Jennifer Fannon</v>
      </c>
      <c r="D152" s="214">
        <f>Roster!I68</f>
        <v>149</v>
      </c>
      <c r="E152" s="240">
        <f>TRUNC((Percentage!E5-'HC Classic Score'!D152)*Percentage!C5)</f>
        <v>54</v>
      </c>
      <c r="F152" s="154">
        <v>169</v>
      </c>
      <c r="G152" s="155">
        <v>159</v>
      </c>
      <c r="H152" s="193">
        <v>159</v>
      </c>
      <c r="I152" s="215">
        <f>SUM(F152:H152)</f>
        <v>487</v>
      </c>
      <c r="J152" s="241">
        <f>E152*3</f>
        <v>162</v>
      </c>
      <c r="K152" s="199">
        <f>SUM(I152:J152)</f>
        <v>649</v>
      </c>
      <c r="L152" s="228"/>
      <c r="M152" s="230"/>
      <c r="N152" s="242">
        <f>E152*2</f>
        <v>108</v>
      </c>
      <c r="O152" s="199">
        <f>SUM(K152:N152)</f>
        <v>757</v>
      </c>
    </row>
    <row r="153" spans="1:22" ht="24" customHeight="1">
      <c r="B153" s="164"/>
      <c r="C153" s="43"/>
      <c r="D153" s="43"/>
      <c r="E153" s="235"/>
      <c r="F153" s="112"/>
      <c r="G153" s="43"/>
      <c r="H153" s="43"/>
      <c r="I153" s="8"/>
      <c r="J153" s="243"/>
      <c r="K153" s="118"/>
    </row>
    <row r="154" spans="1:22" ht="48" customHeight="1">
      <c r="B154" s="164"/>
      <c r="E154" s="235"/>
      <c r="F154" s="112"/>
      <c r="J154" s="244"/>
    </row>
    <row r="155" spans="1:22" ht="30.75" customHeight="1">
      <c r="A155" s="9"/>
      <c r="B155" s="304" t="s">
        <v>743</v>
      </c>
      <c r="C155" s="126"/>
      <c r="D155" s="211" t="s">
        <v>180</v>
      </c>
      <c r="E155" s="237" t="s">
        <v>187</v>
      </c>
      <c r="F155" s="183" t="s">
        <v>346</v>
      </c>
      <c r="G155" s="212" t="s">
        <v>347</v>
      </c>
      <c r="H155" s="213" t="s">
        <v>348</v>
      </c>
      <c r="I155" s="180" t="s">
        <v>349</v>
      </c>
      <c r="J155" s="238" t="s">
        <v>350</v>
      </c>
      <c r="K155" s="71" t="s">
        <v>191</v>
      </c>
      <c r="L155" s="183" t="s">
        <v>543</v>
      </c>
      <c r="M155" s="184" t="s">
        <v>544</v>
      </c>
      <c r="N155" s="239" t="s">
        <v>545</v>
      </c>
      <c r="O155" s="71" t="s">
        <v>191</v>
      </c>
      <c r="P155" s="9"/>
      <c r="Q155" s="9"/>
      <c r="R155" s="9"/>
      <c r="S155" s="9"/>
      <c r="T155" s="9"/>
      <c r="U155" s="9"/>
      <c r="V155" s="9"/>
    </row>
    <row r="156" spans="1:22" ht="24.75" customHeight="1">
      <c r="B156" s="303"/>
      <c r="C156" s="61" t="str">
        <f>Roster!C69</f>
        <v>Gregory Burk</v>
      </c>
      <c r="D156" s="214">
        <f>Roster!I69</f>
        <v>166</v>
      </c>
      <c r="E156" s="240">
        <f>TRUNC((Percentage!E5-'HC Classic Score'!D156)*Percentage!C5)</f>
        <v>39</v>
      </c>
      <c r="F156" s="154">
        <v>203</v>
      </c>
      <c r="G156" s="155">
        <v>134</v>
      </c>
      <c r="H156" s="193">
        <v>159</v>
      </c>
      <c r="I156" s="215">
        <f>SUM(F156:H156)</f>
        <v>496</v>
      </c>
      <c r="J156" s="241">
        <f>E156*3</f>
        <v>117</v>
      </c>
      <c r="K156" s="199">
        <f>SUM(I156:J156)</f>
        <v>613</v>
      </c>
      <c r="L156" s="228"/>
      <c r="M156" s="230"/>
      <c r="N156" s="242">
        <f>E156*2</f>
        <v>78</v>
      </c>
      <c r="O156" s="199">
        <f>SUM(K156:N156)</f>
        <v>691</v>
      </c>
    </row>
    <row r="157" spans="1:22" ht="24" customHeight="1">
      <c r="B157" s="164"/>
      <c r="C157" s="43"/>
      <c r="D157" s="43"/>
      <c r="E157" s="235"/>
      <c r="F157" s="112"/>
      <c r="G157" s="43"/>
      <c r="H157" s="43"/>
      <c r="I157" s="8"/>
      <c r="J157" s="243"/>
      <c r="K157" s="118"/>
    </row>
    <row r="158" spans="1:22" ht="48" customHeight="1">
      <c r="B158" s="164"/>
      <c r="E158" s="235"/>
      <c r="F158" s="112"/>
      <c r="J158" s="244"/>
    </row>
    <row r="159" spans="1:22" ht="30.75" customHeight="1">
      <c r="A159" s="9"/>
      <c r="B159" s="272" t="s">
        <v>745</v>
      </c>
      <c r="C159" s="126"/>
      <c r="D159" s="211" t="s">
        <v>180</v>
      </c>
      <c r="E159" s="237" t="s">
        <v>187</v>
      </c>
      <c r="F159" s="183" t="s">
        <v>346</v>
      </c>
      <c r="G159" s="212" t="s">
        <v>347</v>
      </c>
      <c r="H159" s="213" t="s">
        <v>348</v>
      </c>
      <c r="I159" s="180" t="s">
        <v>349</v>
      </c>
      <c r="J159" s="238" t="s">
        <v>350</v>
      </c>
      <c r="K159" s="71" t="s">
        <v>191</v>
      </c>
      <c r="L159" s="183" t="s">
        <v>543</v>
      </c>
      <c r="M159" s="184" t="s">
        <v>544</v>
      </c>
      <c r="N159" s="239" t="s">
        <v>545</v>
      </c>
      <c r="O159" s="71" t="s">
        <v>191</v>
      </c>
      <c r="P159" s="9"/>
      <c r="Q159" s="9"/>
      <c r="R159" s="9"/>
      <c r="S159" s="9"/>
      <c r="T159" s="9"/>
      <c r="U159" s="9"/>
      <c r="V159" s="9"/>
    </row>
    <row r="160" spans="1:22" ht="24.75" customHeight="1">
      <c r="B160" s="267"/>
      <c r="C160" s="61" t="str">
        <f>Roster!C70</f>
        <v>Larry Dalton</v>
      </c>
      <c r="D160" s="224">
        <v>210</v>
      </c>
      <c r="E160" s="240">
        <f>TRUNC((Percentage!E5-'HC Classic Score'!D160)*Percentage!C5)</f>
        <v>0</v>
      </c>
      <c r="F160" s="228"/>
      <c r="G160" s="229"/>
      <c r="H160" s="245"/>
      <c r="I160" s="215">
        <f>SUM(F160:H160)</f>
        <v>0</v>
      </c>
      <c r="J160" s="241">
        <f>E160*3</f>
        <v>0</v>
      </c>
      <c r="K160" s="199">
        <f>SUM(I160:J160)</f>
        <v>0</v>
      </c>
      <c r="L160" s="228"/>
      <c r="M160" s="230"/>
      <c r="N160" s="242">
        <f>E160*2</f>
        <v>0</v>
      </c>
      <c r="O160" s="199">
        <f>SUM(K160:N160)</f>
        <v>0</v>
      </c>
    </row>
    <row r="161" spans="1:22" ht="24" customHeight="1">
      <c r="B161" s="164"/>
      <c r="C161" s="43"/>
      <c r="D161" s="43"/>
      <c r="E161" s="235"/>
      <c r="F161" s="112"/>
      <c r="G161" s="43"/>
      <c r="H161" s="43"/>
      <c r="I161" s="8"/>
      <c r="J161" s="243"/>
      <c r="K161" s="118"/>
    </row>
    <row r="162" spans="1:22" ht="48" customHeight="1">
      <c r="B162" s="164"/>
      <c r="E162" s="235"/>
      <c r="F162" s="112"/>
      <c r="J162" s="244"/>
    </row>
    <row r="163" spans="1:22" ht="30.75" customHeight="1">
      <c r="A163" s="9"/>
      <c r="B163" s="304" t="s">
        <v>746</v>
      </c>
      <c r="C163" s="126"/>
      <c r="D163" s="211" t="s">
        <v>180</v>
      </c>
      <c r="E163" s="237" t="s">
        <v>187</v>
      </c>
      <c r="F163" s="183" t="s">
        <v>346</v>
      </c>
      <c r="G163" s="212" t="s">
        <v>347</v>
      </c>
      <c r="H163" s="213" t="s">
        <v>348</v>
      </c>
      <c r="I163" s="180" t="s">
        <v>349</v>
      </c>
      <c r="J163" s="238" t="s">
        <v>350</v>
      </c>
      <c r="K163" s="71" t="s">
        <v>191</v>
      </c>
      <c r="L163" s="183" t="s">
        <v>543</v>
      </c>
      <c r="M163" s="184" t="s">
        <v>544</v>
      </c>
      <c r="N163" s="239" t="s">
        <v>545</v>
      </c>
      <c r="O163" s="71" t="s">
        <v>191</v>
      </c>
      <c r="P163" s="9"/>
      <c r="Q163" s="9"/>
      <c r="R163" s="9"/>
      <c r="S163" s="9"/>
      <c r="T163" s="9"/>
      <c r="U163" s="9"/>
      <c r="V163" s="9"/>
    </row>
    <row r="164" spans="1:22" ht="24.75" customHeight="1">
      <c r="B164" s="303"/>
      <c r="C164" s="61" t="str">
        <f>Roster!C74</f>
        <v>Philip Mills</v>
      </c>
      <c r="D164" s="214">
        <f>Roster!I74</f>
        <v>192</v>
      </c>
      <c r="E164" s="240">
        <f>TRUNC((Percentage!E5-'HC Classic Score'!D164)*Percentage!C5)</f>
        <v>16</v>
      </c>
      <c r="F164" s="154">
        <v>171</v>
      </c>
      <c r="G164" s="155">
        <v>211</v>
      </c>
      <c r="H164" s="193">
        <v>227</v>
      </c>
      <c r="I164" s="215">
        <f>SUM(F164:H164)</f>
        <v>609</v>
      </c>
      <c r="J164" s="241">
        <f>E164*3</f>
        <v>48</v>
      </c>
      <c r="K164" s="199">
        <f>SUM(I164:J164)</f>
        <v>657</v>
      </c>
      <c r="L164" s="228"/>
      <c r="M164" s="230"/>
      <c r="N164" s="242">
        <f>E164*2</f>
        <v>32</v>
      </c>
      <c r="O164" s="199">
        <f>SUM(K164:N164)</f>
        <v>689</v>
      </c>
    </row>
    <row r="165" spans="1:22" ht="24" customHeight="1">
      <c r="B165" s="164"/>
      <c r="C165" s="43"/>
      <c r="D165" s="43"/>
      <c r="E165" s="235"/>
      <c r="F165" s="112"/>
      <c r="G165" s="43"/>
      <c r="H165" s="43"/>
      <c r="I165" s="8"/>
      <c r="J165" s="243"/>
      <c r="K165" s="118"/>
    </row>
    <row r="166" spans="1:22" ht="48" customHeight="1">
      <c r="B166" s="164"/>
      <c r="E166" s="235"/>
      <c r="F166" s="112"/>
      <c r="J166" s="244"/>
    </row>
    <row r="167" spans="1:22" ht="30.75" customHeight="1">
      <c r="A167" s="9"/>
      <c r="B167" s="302" t="s">
        <v>748</v>
      </c>
      <c r="C167" s="126"/>
      <c r="D167" s="211" t="s">
        <v>180</v>
      </c>
      <c r="E167" s="237" t="s">
        <v>187</v>
      </c>
      <c r="F167" s="183" t="s">
        <v>346</v>
      </c>
      <c r="G167" s="212" t="s">
        <v>347</v>
      </c>
      <c r="H167" s="213" t="s">
        <v>348</v>
      </c>
      <c r="I167" s="180" t="s">
        <v>349</v>
      </c>
      <c r="J167" s="238" t="s">
        <v>350</v>
      </c>
      <c r="K167" s="71" t="s">
        <v>191</v>
      </c>
      <c r="L167" s="183" t="s">
        <v>543</v>
      </c>
      <c r="M167" s="184" t="s">
        <v>544</v>
      </c>
      <c r="N167" s="239" t="s">
        <v>545</v>
      </c>
      <c r="O167" s="71" t="s">
        <v>191</v>
      </c>
      <c r="P167" s="9"/>
      <c r="Q167" s="9"/>
      <c r="R167" s="9"/>
      <c r="S167" s="9"/>
      <c r="T167" s="9"/>
      <c r="U167" s="9"/>
      <c r="V167" s="9"/>
    </row>
    <row r="168" spans="1:22" ht="24.75" customHeight="1">
      <c r="B168" s="303"/>
      <c r="C168" s="61" t="str">
        <f>Roster!C75</f>
        <v>Anthony Mowl</v>
      </c>
      <c r="D168" s="214">
        <f>Roster!I75</f>
        <v>156</v>
      </c>
      <c r="E168" s="240">
        <f>TRUNC((Percentage!E5-'HC Classic Score'!D168)*Percentage!C5)</f>
        <v>48</v>
      </c>
      <c r="F168" s="154">
        <v>171</v>
      </c>
      <c r="G168" s="155">
        <v>160</v>
      </c>
      <c r="H168" s="193">
        <v>197</v>
      </c>
      <c r="I168" s="215">
        <f>SUM(F168:H168)</f>
        <v>528</v>
      </c>
      <c r="J168" s="241">
        <f>E168*3</f>
        <v>144</v>
      </c>
      <c r="K168" s="199">
        <f>SUM(I168:J168)</f>
        <v>672</v>
      </c>
      <c r="L168" s="154">
        <v>156</v>
      </c>
      <c r="M168" s="156">
        <v>189</v>
      </c>
      <c r="N168" s="242">
        <f>E168*2</f>
        <v>96</v>
      </c>
      <c r="O168" s="199">
        <f>SUM(K168:N168)</f>
        <v>1113</v>
      </c>
    </row>
    <row r="169" spans="1:22" ht="24" customHeight="1">
      <c r="B169" s="164"/>
      <c r="C169" s="43"/>
      <c r="D169" s="43"/>
      <c r="E169" s="235"/>
      <c r="F169" s="112"/>
      <c r="G169" s="43"/>
      <c r="H169" s="43"/>
      <c r="I169" s="8"/>
      <c r="J169" s="243"/>
      <c r="K169" s="118"/>
    </row>
    <row r="170" spans="1:22" ht="48" customHeight="1">
      <c r="B170" s="164"/>
      <c r="E170" s="235"/>
      <c r="F170" s="112"/>
      <c r="J170" s="244"/>
    </row>
    <row r="171" spans="1:22" ht="30.75" customHeight="1">
      <c r="A171" s="9"/>
      <c r="B171" s="302" t="s">
        <v>750</v>
      </c>
      <c r="C171" s="126"/>
      <c r="D171" s="211" t="s">
        <v>180</v>
      </c>
      <c r="E171" s="237" t="s">
        <v>187</v>
      </c>
      <c r="F171" s="183" t="s">
        <v>346</v>
      </c>
      <c r="G171" s="212" t="s">
        <v>347</v>
      </c>
      <c r="H171" s="213" t="s">
        <v>348</v>
      </c>
      <c r="I171" s="180" t="s">
        <v>349</v>
      </c>
      <c r="J171" s="238" t="s">
        <v>350</v>
      </c>
      <c r="K171" s="71" t="s">
        <v>191</v>
      </c>
      <c r="L171" s="183" t="s">
        <v>543</v>
      </c>
      <c r="M171" s="184" t="s">
        <v>544</v>
      </c>
      <c r="N171" s="239" t="s">
        <v>545</v>
      </c>
      <c r="O171" s="71" t="s">
        <v>191</v>
      </c>
      <c r="P171" s="9"/>
      <c r="Q171" s="9"/>
      <c r="R171" s="9"/>
      <c r="S171" s="9"/>
      <c r="T171" s="9"/>
      <c r="U171" s="9"/>
      <c r="V171" s="9"/>
    </row>
    <row r="172" spans="1:22" ht="24.75" customHeight="1">
      <c r="B172" s="303"/>
      <c r="C172" s="61" t="str">
        <f>Roster!C76</f>
        <v>Jerilyn Mayhak</v>
      </c>
      <c r="D172" s="214">
        <f>Roster!I76</f>
        <v>173</v>
      </c>
      <c r="E172" s="240">
        <f>TRUNC((Percentage!E5-'HC Classic Score'!D172)*Percentage!C5)</f>
        <v>33</v>
      </c>
      <c r="F172" s="154">
        <v>146</v>
      </c>
      <c r="G172" s="155">
        <v>158</v>
      </c>
      <c r="H172" s="193">
        <v>194</v>
      </c>
      <c r="I172" s="215">
        <f>SUM(F172:H172)</f>
        <v>498</v>
      </c>
      <c r="J172" s="241">
        <f>E172*3</f>
        <v>99</v>
      </c>
      <c r="K172" s="199">
        <f>SUM(I172:J172)</f>
        <v>597</v>
      </c>
      <c r="L172" s="228"/>
      <c r="M172" s="230"/>
      <c r="N172" s="242">
        <f>E172*2</f>
        <v>66</v>
      </c>
      <c r="O172" s="199">
        <f>SUM(K172:N172)</f>
        <v>663</v>
      </c>
    </row>
    <row r="173" spans="1:22" ht="24" customHeight="1">
      <c r="B173" s="164"/>
      <c r="C173" s="43"/>
      <c r="D173" s="43"/>
      <c r="E173" s="235"/>
      <c r="F173" s="112"/>
      <c r="G173" s="43"/>
      <c r="H173" s="43"/>
      <c r="I173" s="8"/>
      <c r="J173" s="243"/>
      <c r="K173" s="118"/>
    </row>
    <row r="174" spans="1:22" ht="48" customHeight="1">
      <c r="B174" s="164"/>
      <c r="E174" s="235"/>
      <c r="F174" s="112"/>
      <c r="J174" s="244"/>
    </row>
    <row r="175" spans="1:22" ht="30.75" customHeight="1">
      <c r="A175" s="9"/>
      <c r="B175" s="273" t="s">
        <v>751</v>
      </c>
      <c r="C175" s="126"/>
      <c r="D175" s="211" t="s">
        <v>180</v>
      </c>
      <c r="E175" s="237" t="s">
        <v>187</v>
      </c>
      <c r="F175" s="183" t="s">
        <v>346</v>
      </c>
      <c r="G175" s="212" t="s">
        <v>347</v>
      </c>
      <c r="H175" s="213" t="s">
        <v>348</v>
      </c>
      <c r="I175" s="180" t="s">
        <v>349</v>
      </c>
      <c r="J175" s="238" t="s">
        <v>350</v>
      </c>
      <c r="K175" s="71" t="s">
        <v>191</v>
      </c>
      <c r="L175" s="183" t="s">
        <v>543</v>
      </c>
      <c r="M175" s="184" t="s">
        <v>544</v>
      </c>
      <c r="N175" s="239" t="s">
        <v>545</v>
      </c>
      <c r="O175" s="71" t="s">
        <v>191</v>
      </c>
      <c r="P175" s="9"/>
      <c r="Q175" s="9"/>
      <c r="R175" s="9"/>
      <c r="S175" s="9"/>
      <c r="T175" s="9"/>
      <c r="U175" s="9"/>
      <c r="V175" s="9"/>
    </row>
    <row r="176" spans="1:22" ht="24.75" customHeight="1">
      <c r="B176" s="269"/>
      <c r="C176" s="61" t="str">
        <f>Roster!C77</f>
        <v>Andrew Donatich</v>
      </c>
      <c r="D176" s="214">
        <f>Roster!I77</f>
        <v>196</v>
      </c>
      <c r="E176" s="240">
        <f>TRUNC((Percentage!E5-'HC Classic Score'!D176)*Percentage!C5)</f>
        <v>12</v>
      </c>
      <c r="F176" s="154">
        <v>194</v>
      </c>
      <c r="G176" s="155">
        <v>195</v>
      </c>
      <c r="H176" s="193">
        <v>194</v>
      </c>
      <c r="I176" s="215">
        <f>SUM(F176:H176)</f>
        <v>583</v>
      </c>
      <c r="J176" s="241">
        <f>E176*3</f>
        <v>36</v>
      </c>
      <c r="K176" s="199">
        <f>SUM(I176:J176)</f>
        <v>619</v>
      </c>
      <c r="L176" s="228"/>
      <c r="M176" s="230"/>
      <c r="N176" s="242">
        <f>E176*2</f>
        <v>24</v>
      </c>
      <c r="O176" s="199">
        <f>SUM(K176:N176)</f>
        <v>643</v>
      </c>
    </row>
    <row r="177" spans="1:22" ht="24" customHeight="1">
      <c r="B177" s="164"/>
      <c r="C177" s="43"/>
      <c r="D177" s="43"/>
      <c r="E177" s="235"/>
      <c r="F177" s="112"/>
      <c r="G177" s="43"/>
      <c r="H177" s="43"/>
      <c r="I177" s="8"/>
      <c r="J177" s="243"/>
      <c r="K177" s="118"/>
    </row>
    <row r="178" spans="1:22" ht="48" customHeight="1">
      <c r="B178" s="164"/>
      <c r="E178" s="235"/>
      <c r="F178" s="112"/>
      <c r="J178" s="244"/>
    </row>
    <row r="179" spans="1:22" ht="30.75" customHeight="1">
      <c r="A179" s="9"/>
      <c r="B179" s="273" t="s">
        <v>753</v>
      </c>
      <c r="C179" s="126"/>
      <c r="D179" s="211" t="s">
        <v>180</v>
      </c>
      <c r="E179" s="237" t="s">
        <v>187</v>
      </c>
      <c r="F179" s="183" t="s">
        <v>346</v>
      </c>
      <c r="G179" s="212" t="s">
        <v>347</v>
      </c>
      <c r="H179" s="213" t="s">
        <v>348</v>
      </c>
      <c r="I179" s="180" t="s">
        <v>349</v>
      </c>
      <c r="J179" s="238" t="s">
        <v>350</v>
      </c>
      <c r="K179" s="71" t="s">
        <v>191</v>
      </c>
      <c r="L179" s="183" t="s">
        <v>543</v>
      </c>
      <c r="M179" s="184" t="s">
        <v>544</v>
      </c>
      <c r="N179" s="239" t="s">
        <v>545</v>
      </c>
      <c r="O179" s="71" t="s">
        <v>191</v>
      </c>
      <c r="P179" s="9"/>
      <c r="Q179" s="9"/>
      <c r="R179" s="9"/>
      <c r="S179" s="9"/>
      <c r="T179" s="9"/>
      <c r="U179" s="9"/>
      <c r="V179" s="9"/>
    </row>
    <row r="180" spans="1:22" ht="24.75" customHeight="1">
      <c r="B180" s="269"/>
      <c r="C180" s="61" t="str">
        <f>Roster!C81</f>
        <v>Linda Smith</v>
      </c>
      <c r="D180" s="214">
        <f>Roster!I81</f>
        <v>124</v>
      </c>
      <c r="E180" s="240">
        <f>TRUNC((Percentage!E5-'HC Classic Score'!D180)*Percentage!C5)</f>
        <v>77</v>
      </c>
      <c r="F180" s="154">
        <v>154</v>
      </c>
      <c r="G180" s="155">
        <v>125</v>
      </c>
      <c r="H180" s="193">
        <v>137</v>
      </c>
      <c r="I180" s="215">
        <f>SUM(F180:H180)</f>
        <v>416</v>
      </c>
      <c r="J180" s="241">
        <f>E180*3</f>
        <v>231</v>
      </c>
      <c r="K180" s="199">
        <f>SUM(I180:J180)</f>
        <v>647</v>
      </c>
      <c r="L180" s="228"/>
      <c r="M180" s="230"/>
      <c r="N180" s="242">
        <f>E180*2</f>
        <v>154</v>
      </c>
      <c r="O180" s="199">
        <f>SUM(K180:N180)</f>
        <v>801</v>
      </c>
    </row>
    <row r="181" spans="1:22" ht="24" customHeight="1">
      <c r="B181" s="164"/>
      <c r="C181" s="43"/>
      <c r="D181" s="43"/>
      <c r="E181" s="235"/>
      <c r="F181" s="112"/>
      <c r="G181" s="43"/>
      <c r="H181" s="43"/>
      <c r="I181" s="8"/>
      <c r="J181" s="243"/>
      <c r="K181" s="118"/>
    </row>
    <row r="182" spans="1:22" ht="48" customHeight="1">
      <c r="B182" s="164"/>
      <c r="E182" s="235"/>
      <c r="F182" s="112"/>
      <c r="J182" s="244"/>
    </row>
    <row r="183" spans="1:22" ht="30.75" customHeight="1">
      <c r="A183" s="9"/>
      <c r="B183" s="272" t="s">
        <v>754</v>
      </c>
      <c r="C183" s="126"/>
      <c r="D183" s="211" t="s">
        <v>180</v>
      </c>
      <c r="E183" s="237" t="s">
        <v>187</v>
      </c>
      <c r="F183" s="183" t="s">
        <v>346</v>
      </c>
      <c r="G183" s="212" t="s">
        <v>347</v>
      </c>
      <c r="H183" s="213" t="s">
        <v>348</v>
      </c>
      <c r="I183" s="180" t="s">
        <v>349</v>
      </c>
      <c r="J183" s="238" t="s">
        <v>350</v>
      </c>
      <c r="K183" s="71" t="s">
        <v>191</v>
      </c>
      <c r="L183" s="183" t="s">
        <v>543</v>
      </c>
      <c r="M183" s="184" t="s">
        <v>544</v>
      </c>
      <c r="N183" s="239" t="s">
        <v>545</v>
      </c>
      <c r="O183" s="71" t="s">
        <v>191</v>
      </c>
      <c r="P183" s="9"/>
      <c r="Q183" s="9"/>
      <c r="R183" s="9"/>
      <c r="S183" s="9"/>
      <c r="T183" s="9"/>
      <c r="U183" s="9"/>
      <c r="V183" s="9"/>
    </row>
    <row r="184" spans="1:22" ht="24.75" customHeight="1">
      <c r="B184" s="267"/>
      <c r="C184" s="61" t="str">
        <f>Roster!C82</f>
        <v>Charles McBee</v>
      </c>
      <c r="D184" s="224">
        <v>210</v>
      </c>
      <c r="E184" s="240">
        <f>TRUNC((Percentage!E5-'HC Classic Score'!D184)*Percentage!C5)</f>
        <v>0</v>
      </c>
      <c r="F184" s="228"/>
      <c r="G184" s="229"/>
      <c r="H184" s="245"/>
      <c r="I184" s="215">
        <f>SUM(F184:H184)</f>
        <v>0</v>
      </c>
      <c r="J184" s="241">
        <f>E184*3</f>
        <v>0</v>
      </c>
      <c r="K184" s="199">
        <f>SUM(I184:J184)</f>
        <v>0</v>
      </c>
      <c r="L184" s="228"/>
      <c r="M184" s="230"/>
      <c r="N184" s="242">
        <f>E184*2</f>
        <v>0</v>
      </c>
      <c r="O184" s="199">
        <f>SUM(K184:N184)</f>
        <v>0</v>
      </c>
    </row>
    <row r="185" spans="1:22" ht="24" customHeight="1">
      <c r="B185" s="164"/>
      <c r="C185" s="43"/>
      <c r="D185" s="43"/>
      <c r="E185" s="235"/>
      <c r="F185" s="112"/>
      <c r="G185" s="43"/>
      <c r="H185" s="43"/>
      <c r="I185" s="8"/>
      <c r="J185" s="243"/>
      <c r="K185" s="118"/>
    </row>
    <row r="186" spans="1:22" ht="48" customHeight="1">
      <c r="B186" s="164"/>
      <c r="E186" s="235"/>
      <c r="F186" s="112"/>
      <c r="J186" s="244"/>
    </row>
    <row r="187" spans="1:22" ht="30.75" customHeight="1">
      <c r="A187" s="9"/>
      <c r="B187" s="273" t="s">
        <v>756</v>
      </c>
      <c r="C187" s="126"/>
      <c r="D187" s="211" t="s">
        <v>180</v>
      </c>
      <c r="E187" s="237" t="s">
        <v>187</v>
      </c>
      <c r="F187" s="183" t="s">
        <v>346</v>
      </c>
      <c r="G187" s="212" t="s">
        <v>347</v>
      </c>
      <c r="H187" s="213" t="s">
        <v>348</v>
      </c>
      <c r="I187" s="180" t="s">
        <v>349</v>
      </c>
      <c r="J187" s="238" t="s">
        <v>350</v>
      </c>
      <c r="K187" s="71" t="s">
        <v>191</v>
      </c>
      <c r="L187" s="183" t="s">
        <v>543</v>
      </c>
      <c r="M187" s="184" t="s">
        <v>544</v>
      </c>
      <c r="N187" s="239" t="s">
        <v>545</v>
      </c>
      <c r="O187" s="71" t="s">
        <v>191</v>
      </c>
      <c r="P187" s="9"/>
      <c r="Q187" s="9"/>
      <c r="R187" s="9"/>
      <c r="S187" s="9"/>
      <c r="T187" s="9"/>
      <c r="U187" s="9"/>
      <c r="V187" s="9"/>
    </row>
    <row r="188" spans="1:22" ht="24.75" customHeight="1">
      <c r="B188" s="269"/>
      <c r="C188" s="61" t="str">
        <f>Roster!C83</f>
        <v>James Kelly</v>
      </c>
      <c r="D188" s="214">
        <f>Roster!I83</f>
        <v>161</v>
      </c>
      <c r="E188" s="240">
        <f>TRUNC((Percentage!E5-'HC Classic Score'!D188)*Percentage!C5)</f>
        <v>44</v>
      </c>
      <c r="F188" s="154">
        <v>126</v>
      </c>
      <c r="G188" s="155">
        <v>166</v>
      </c>
      <c r="H188" s="193">
        <v>114</v>
      </c>
      <c r="I188" s="215">
        <f>SUM(F188:H188)</f>
        <v>406</v>
      </c>
      <c r="J188" s="241">
        <f>E188*3</f>
        <v>132</v>
      </c>
      <c r="K188" s="199">
        <f>SUM(I188:J188)</f>
        <v>538</v>
      </c>
      <c r="L188" s="228"/>
      <c r="M188" s="230"/>
      <c r="N188" s="242">
        <f>E188*2</f>
        <v>88</v>
      </c>
      <c r="O188" s="199">
        <f>SUM(K188:N188)</f>
        <v>626</v>
      </c>
    </row>
    <row r="189" spans="1:22" ht="24" customHeight="1">
      <c r="B189" s="164"/>
      <c r="C189" s="43"/>
      <c r="D189" s="43"/>
      <c r="E189" s="235"/>
      <c r="F189" s="112"/>
      <c r="G189" s="43"/>
      <c r="H189" s="43"/>
      <c r="I189" s="8"/>
      <c r="J189" s="243"/>
      <c r="K189" s="118"/>
    </row>
    <row r="190" spans="1:22" ht="48" customHeight="1">
      <c r="B190" s="164"/>
      <c r="E190" s="235"/>
      <c r="F190" s="112"/>
      <c r="J190" s="244"/>
    </row>
    <row r="191" spans="1:22" ht="30.75" customHeight="1">
      <c r="A191" s="9"/>
      <c r="B191" s="273" t="s">
        <v>757</v>
      </c>
      <c r="C191" s="126"/>
      <c r="D191" s="211" t="s">
        <v>180</v>
      </c>
      <c r="E191" s="237" t="s">
        <v>187</v>
      </c>
      <c r="F191" s="183" t="s">
        <v>346</v>
      </c>
      <c r="G191" s="212" t="s">
        <v>347</v>
      </c>
      <c r="H191" s="213" t="s">
        <v>348</v>
      </c>
      <c r="I191" s="180" t="s">
        <v>349</v>
      </c>
      <c r="J191" s="238" t="s">
        <v>350</v>
      </c>
      <c r="K191" s="71" t="s">
        <v>191</v>
      </c>
      <c r="L191" s="183" t="s">
        <v>543</v>
      </c>
      <c r="M191" s="184" t="s">
        <v>544</v>
      </c>
      <c r="N191" s="239" t="s">
        <v>545</v>
      </c>
      <c r="O191" s="71" t="s">
        <v>191</v>
      </c>
      <c r="P191" s="9"/>
      <c r="Q191" s="9"/>
      <c r="R191" s="9"/>
      <c r="S191" s="9"/>
      <c r="T191" s="9"/>
      <c r="U191" s="9"/>
      <c r="V191" s="9"/>
    </row>
    <row r="192" spans="1:22" ht="24.75" customHeight="1">
      <c r="B192" s="269"/>
      <c r="C192" s="61" t="str">
        <f>Roster!C84</f>
        <v>Jerilyn Keller</v>
      </c>
      <c r="D192" s="214">
        <f>Roster!I84</f>
        <v>170</v>
      </c>
      <c r="E192" s="240">
        <f>TRUNC((Percentage!E5-'HC Classic Score'!D192)*Percentage!C5)</f>
        <v>36</v>
      </c>
      <c r="F192" s="154">
        <v>194</v>
      </c>
      <c r="G192" s="155">
        <v>161</v>
      </c>
      <c r="H192" s="193">
        <v>149</v>
      </c>
      <c r="I192" s="215">
        <f>SUM(F192:H192)</f>
        <v>504</v>
      </c>
      <c r="J192" s="241">
        <f>E192*3</f>
        <v>108</v>
      </c>
      <c r="K192" s="199">
        <f>SUM(I192:J192)</f>
        <v>612</v>
      </c>
      <c r="L192" s="228"/>
      <c r="M192" s="230"/>
      <c r="N192" s="242">
        <f>E192*2</f>
        <v>72</v>
      </c>
      <c r="O192" s="199">
        <f>SUM(K192:N192)</f>
        <v>684</v>
      </c>
    </row>
    <row r="193" spans="1:22" ht="24" customHeight="1">
      <c r="B193" s="164"/>
      <c r="C193" s="43"/>
      <c r="D193" s="43"/>
      <c r="E193" s="235"/>
      <c r="F193" s="112"/>
      <c r="G193" s="43"/>
      <c r="H193" s="43"/>
      <c r="I193" s="8"/>
      <c r="J193" s="243"/>
      <c r="K193" s="118"/>
    </row>
    <row r="194" spans="1:22" ht="48" customHeight="1">
      <c r="B194" s="164"/>
      <c r="E194" s="235"/>
      <c r="F194" s="112"/>
      <c r="J194" s="244"/>
    </row>
    <row r="195" spans="1:22" ht="30.75" customHeight="1">
      <c r="A195" s="9"/>
      <c r="B195" s="272" t="s">
        <v>759</v>
      </c>
      <c r="C195" s="126"/>
      <c r="D195" s="211" t="s">
        <v>180</v>
      </c>
      <c r="E195" s="237" t="s">
        <v>187</v>
      </c>
      <c r="F195" s="183" t="s">
        <v>346</v>
      </c>
      <c r="G195" s="212" t="s">
        <v>347</v>
      </c>
      <c r="H195" s="213" t="s">
        <v>348</v>
      </c>
      <c r="I195" s="180" t="s">
        <v>349</v>
      </c>
      <c r="J195" s="238" t="s">
        <v>350</v>
      </c>
      <c r="K195" s="71" t="s">
        <v>191</v>
      </c>
      <c r="L195" s="183" t="s">
        <v>543</v>
      </c>
      <c r="M195" s="184" t="s">
        <v>544</v>
      </c>
      <c r="N195" s="239" t="s">
        <v>545</v>
      </c>
      <c r="O195" s="71" t="s">
        <v>191</v>
      </c>
      <c r="P195" s="9"/>
      <c r="Q195" s="9"/>
      <c r="R195" s="9"/>
      <c r="S195" s="9"/>
      <c r="T195" s="9"/>
      <c r="U195" s="9"/>
      <c r="V195" s="9"/>
    </row>
    <row r="196" spans="1:22" ht="24.75" customHeight="1">
      <c r="B196" s="267"/>
      <c r="C196" s="61" t="str">
        <f>Roster!C88</f>
        <v>Alma Gomez</v>
      </c>
      <c r="D196" s="224">
        <v>210</v>
      </c>
      <c r="E196" s="240">
        <f>TRUNC((Percentage!E5-'HC Classic Score'!D196)*Percentage!C5)</f>
        <v>0</v>
      </c>
      <c r="F196" s="228"/>
      <c r="G196" s="229"/>
      <c r="H196" s="245"/>
      <c r="I196" s="215">
        <f>SUM(F196:H196)</f>
        <v>0</v>
      </c>
      <c r="J196" s="241">
        <f>E196*3</f>
        <v>0</v>
      </c>
      <c r="K196" s="199">
        <f>SUM(I196:J196)</f>
        <v>0</v>
      </c>
      <c r="L196" s="228"/>
      <c r="M196" s="230"/>
      <c r="N196" s="242">
        <f>E196*2</f>
        <v>0</v>
      </c>
      <c r="O196" s="199">
        <f>SUM(K196:N196)</f>
        <v>0</v>
      </c>
    </row>
    <row r="197" spans="1:22" ht="24" customHeight="1">
      <c r="B197" s="164"/>
      <c r="C197" s="43"/>
      <c r="D197" s="43"/>
      <c r="E197" s="235"/>
      <c r="F197" s="112"/>
      <c r="G197" s="43"/>
      <c r="H197" s="43"/>
      <c r="I197" s="8"/>
      <c r="J197" s="243"/>
      <c r="K197" s="118"/>
    </row>
    <row r="198" spans="1:22" ht="48" customHeight="1">
      <c r="B198" s="164"/>
      <c r="E198" s="235"/>
      <c r="F198" s="112"/>
      <c r="J198" s="244"/>
    </row>
    <row r="199" spans="1:22" ht="30.75" customHeight="1">
      <c r="A199" s="9"/>
      <c r="B199" s="273" t="s">
        <v>761</v>
      </c>
      <c r="C199" s="126"/>
      <c r="D199" s="211" t="s">
        <v>180</v>
      </c>
      <c r="E199" s="237" t="s">
        <v>187</v>
      </c>
      <c r="F199" s="183" t="s">
        <v>346</v>
      </c>
      <c r="G199" s="212" t="s">
        <v>347</v>
      </c>
      <c r="H199" s="213" t="s">
        <v>348</v>
      </c>
      <c r="I199" s="180" t="s">
        <v>349</v>
      </c>
      <c r="J199" s="238" t="s">
        <v>350</v>
      </c>
      <c r="K199" s="71" t="s">
        <v>191</v>
      </c>
      <c r="L199" s="183" t="s">
        <v>543</v>
      </c>
      <c r="M199" s="184" t="s">
        <v>544</v>
      </c>
      <c r="N199" s="239" t="s">
        <v>545</v>
      </c>
      <c r="O199" s="71" t="s">
        <v>191</v>
      </c>
      <c r="P199" s="9"/>
      <c r="Q199" s="9"/>
      <c r="R199" s="9"/>
      <c r="S199" s="9"/>
      <c r="T199" s="9"/>
      <c r="U199" s="9"/>
      <c r="V199" s="9"/>
    </row>
    <row r="200" spans="1:22" ht="24.75" customHeight="1">
      <c r="B200" s="269"/>
      <c r="C200" s="61" t="str">
        <f>Roster!C89</f>
        <v>Cody Burks</v>
      </c>
      <c r="D200" s="214">
        <f>Roster!I89</f>
        <v>129</v>
      </c>
      <c r="E200" s="240">
        <f>TRUNC((Percentage!E5-'HC Classic Score'!D200)*Percentage!C5)</f>
        <v>72</v>
      </c>
      <c r="F200" s="154">
        <v>135</v>
      </c>
      <c r="G200" s="155">
        <v>172</v>
      </c>
      <c r="H200" s="193">
        <v>175</v>
      </c>
      <c r="I200" s="215">
        <f>SUM(F200:H200)</f>
        <v>482</v>
      </c>
      <c r="J200" s="241">
        <f>E200*3</f>
        <v>216</v>
      </c>
      <c r="K200" s="199">
        <f>SUM(I200:J200)</f>
        <v>698</v>
      </c>
      <c r="L200" s="154">
        <v>189</v>
      </c>
      <c r="M200" s="156">
        <v>138</v>
      </c>
      <c r="N200" s="242">
        <f>E200*2</f>
        <v>144</v>
      </c>
      <c r="O200" s="199">
        <f>SUM(K200:N200)</f>
        <v>1169</v>
      </c>
    </row>
    <row r="201" spans="1:22" ht="24" customHeight="1">
      <c r="B201" s="164"/>
      <c r="C201" s="43"/>
      <c r="D201" s="43"/>
      <c r="E201" s="235"/>
      <c r="F201" s="112"/>
      <c r="G201" s="43"/>
      <c r="H201" s="43"/>
      <c r="I201" s="8"/>
      <c r="J201" s="243"/>
      <c r="K201" s="118"/>
    </row>
    <row r="202" spans="1:22" ht="48" customHeight="1">
      <c r="B202" s="164"/>
      <c r="E202" s="235"/>
      <c r="F202" s="112"/>
      <c r="J202" s="244"/>
    </row>
    <row r="203" spans="1:22" ht="30.75" customHeight="1">
      <c r="A203" s="9"/>
      <c r="B203" s="273" t="s">
        <v>762</v>
      </c>
      <c r="C203" s="126"/>
      <c r="D203" s="211" t="s">
        <v>180</v>
      </c>
      <c r="E203" s="237" t="s">
        <v>187</v>
      </c>
      <c r="F203" s="183" t="s">
        <v>346</v>
      </c>
      <c r="G203" s="212" t="s">
        <v>347</v>
      </c>
      <c r="H203" s="213" t="s">
        <v>348</v>
      </c>
      <c r="I203" s="180" t="s">
        <v>349</v>
      </c>
      <c r="J203" s="238" t="s">
        <v>350</v>
      </c>
      <c r="K203" s="71" t="s">
        <v>191</v>
      </c>
      <c r="L203" s="183" t="s">
        <v>543</v>
      </c>
      <c r="M203" s="184" t="s">
        <v>544</v>
      </c>
      <c r="N203" s="239" t="s">
        <v>545</v>
      </c>
      <c r="O203" s="71" t="s">
        <v>191</v>
      </c>
      <c r="P203" s="9"/>
      <c r="Q203" s="9"/>
      <c r="R203" s="9"/>
      <c r="S203" s="9"/>
      <c r="T203" s="9"/>
      <c r="U203" s="9"/>
      <c r="V203" s="9"/>
    </row>
    <row r="204" spans="1:22" ht="24.75" customHeight="1">
      <c r="B204" s="269"/>
      <c r="C204" s="61" t="str">
        <f>Roster!C90</f>
        <v>Mindy Treviso</v>
      </c>
      <c r="D204" s="214">
        <f>Roster!I90</f>
        <v>98</v>
      </c>
      <c r="E204" s="240">
        <f>TRUNC((Percentage!E5-'HC Classic Score'!D204)*Percentage!C5)</f>
        <v>100</v>
      </c>
      <c r="F204" s="154">
        <v>118</v>
      </c>
      <c r="G204" s="155">
        <v>108</v>
      </c>
      <c r="H204" s="193">
        <v>99</v>
      </c>
      <c r="I204" s="215">
        <f>SUM(F204:H204)</f>
        <v>325</v>
      </c>
      <c r="J204" s="241">
        <f>E204*3</f>
        <v>300</v>
      </c>
      <c r="K204" s="199">
        <f>SUM(I204:J204)</f>
        <v>625</v>
      </c>
      <c r="L204" s="228"/>
      <c r="M204" s="230"/>
      <c r="N204" s="242">
        <f>E204*2</f>
        <v>200</v>
      </c>
      <c r="O204" s="199">
        <f>SUM(K204:N204)</f>
        <v>825</v>
      </c>
    </row>
    <row r="205" spans="1:22" ht="24" customHeight="1">
      <c r="B205" s="164"/>
      <c r="C205" s="43"/>
      <c r="D205" s="43"/>
      <c r="E205" s="235"/>
      <c r="F205" s="112"/>
      <c r="G205" s="43"/>
      <c r="H205" s="43"/>
      <c r="I205" s="8"/>
      <c r="J205" s="243"/>
      <c r="K205" s="118"/>
    </row>
    <row r="206" spans="1:22" ht="48" customHeight="1">
      <c r="B206" s="164"/>
      <c r="E206" s="235"/>
      <c r="F206" s="112"/>
      <c r="J206" s="244"/>
    </row>
    <row r="207" spans="1:22" ht="30.75" customHeight="1">
      <c r="A207" s="9"/>
      <c r="B207" s="273" t="s">
        <v>764</v>
      </c>
      <c r="C207" s="126"/>
      <c r="D207" s="211" t="s">
        <v>180</v>
      </c>
      <c r="E207" s="237" t="s">
        <v>187</v>
      </c>
      <c r="F207" s="183" t="s">
        <v>346</v>
      </c>
      <c r="G207" s="212" t="s">
        <v>347</v>
      </c>
      <c r="H207" s="213" t="s">
        <v>348</v>
      </c>
      <c r="I207" s="180" t="s">
        <v>349</v>
      </c>
      <c r="J207" s="238" t="s">
        <v>350</v>
      </c>
      <c r="K207" s="71" t="s">
        <v>191</v>
      </c>
      <c r="L207" s="183" t="s">
        <v>543</v>
      </c>
      <c r="M207" s="184" t="s">
        <v>544</v>
      </c>
      <c r="N207" s="239" t="s">
        <v>545</v>
      </c>
      <c r="O207" s="71" t="s">
        <v>191</v>
      </c>
      <c r="P207" s="9"/>
      <c r="Q207" s="9"/>
      <c r="R207" s="9"/>
      <c r="S207" s="9"/>
      <c r="T207" s="9"/>
      <c r="U207" s="9"/>
      <c r="V207" s="9"/>
    </row>
    <row r="208" spans="1:22" ht="24.75" customHeight="1">
      <c r="B208" s="269"/>
      <c r="C208" s="61" t="str">
        <f>Roster!C91</f>
        <v>Joseph Brown</v>
      </c>
      <c r="D208" s="214">
        <f>Roster!I91</f>
        <v>191</v>
      </c>
      <c r="E208" s="240">
        <f>TRUNC((Percentage!E5-'HC Classic Score'!D208)*Percentage!C5)</f>
        <v>17</v>
      </c>
      <c r="F208" s="154">
        <v>225</v>
      </c>
      <c r="G208" s="155">
        <v>190</v>
      </c>
      <c r="H208" s="193">
        <v>199</v>
      </c>
      <c r="I208" s="215">
        <f>SUM(F208:H208)</f>
        <v>614</v>
      </c>
      <c r="J208" s="241">
        <f>E208*3</f>
        <v>51</v>
      </c>
      <c r="K208" s="199">
        <f>SUM(I208:J208)</f>
        <v>665</v>
      </c>
      <c r="L208" s="228"/>
      <c r="M208" s="230"/>
      <c r="N208" s="242">
        <f>E208*2</f>
        <v>34</v>
      </c>
      <c r="O208" s="199">
        <f>SUM(K208:N208)</f>
        <v>699</v>
      </c>
    </row>
    <row r="209" spans="1:22" ht="24" customHeight="1">
      <c r="B209" s="164"/>
      <c r="C209" s="43"/>
      <c r="D209" s="43"/>
      <c r="E209" s="235"/>
      <c r="F209" s="112"/>
      <c r="G209" s="43"/>
      <c r="H209" s="43"/>
      <c r="I209" s="8"/>
      <c r="J209" s="243"/>
      <c r="K209" s="118"/>
    </row>
    <row r="210" spans="1:22" ht="48" customHeight="1">
      <c r="B210" s="164"/>
      <c r="E210" s="235"/>
      <c r="F210" s="112"/>
      <c r="J210" s="244"/>
    </row>
    <row r="211" spans="1:22" ht="30.75" customHeight="1">
      <c r="A211" s="9"/>
      <c r="B211" s="273" t="s">
        <v>766</v>
      </c>
      <c r="C211" s="126"/>
      <c r="D211" s="211" t="s">
        <v>180</v>
      </c>
      <c r="E211" s="237" t="s">
        <v>187</v>
      </c>
      <c r="F211" s="183" t="s">
        <v>346</v>
      </c>
      <c r="G211" s="212" t="s">
        <v>347</v>
      </c>
      <c r="H211" s="213" t="s">
        <v>348</v>
      </c>
      <c r="I211" s="180" t="s">
        <v>349</v>
      </c>
      <c r="J211" s="238" t="s">
        <v>350</v>
      </c>
      <c r="K211" s="71" t="s">
        <v>191</v>
      </c>
      <c r="L211" s="183" t="s">
        <v>543</v>
      </c>
      <c r="M211" s="184" t="s">
        <v>544</v>
      </c>
      <c r="N211" s="239" t="s">
        <v>545</v>
      </c>
      <c r="O211" s="71" t="s">
        <v>191</v>
      </c>
      <c r="P211" s="9"/>
      <c r="Q211" s="9"/>
      <c r="R211" s="9"/>
      <c r="S211" s="9"/>
      <c r="T211" s="9"/>
      <c r="U211" s="9"/>
      <c r="V211" s="9"/>
    </row>
    <row r="212" spans="1:22" ht="24.75" customHeight="1">
      <c r="B212" s="269"/>
      <c r="C212" s="61" t="str">
        <f>Roster!C95</f>
        <v>Darryl Conner</v>
      </c>
      <c r="D212" s="214">
        <f>Roster!I95</f>
        <v>205</v>
      </c>
      <c r="E212" s="240">
        <f>TRUNC((Percentage!E5-'HC Classic Score'!D212)*Percentage!C5)</f>
        <v>4</v>
      </c>
      <c r="F212" s="154">
        <v>214</v>
      </c>
      <c r="G212" s="155">
        <v>266</v>
      </c>
      <c r="H212" s="193">
        <v>193</v>
      </c>
      <c r="I212" s="215">
        <f>SUM(F212:H212)</f>
        <v>673</v>
      </c>
      <c r="J212" s="241">
        <f>E212*3</f>
        <v>12</v>
      </c>
      <c r="K212" s="199">
        <f>SUM(I212:J212)</f>
        <v>685</v>
      </c>
      <c r="L212" s="154">
        <v>202</v>
      </c>
      <c r="M212" s="156">
        <v>185</v>
      </c>
      <c r="N212" s="242">
        <f>E212*2</f>
        <v>8</v>
      </c>
      <c r="O212" s="199">
        <f>SUM(K212:N212)</f>
        <v>1080</v>
      </c>
    </row>
    <row r="213" spans="1:22" ht="24" customHeight="1">
      <c r="B213" s="164"/>
      <c r="C213" s="43"/>
      <c r="D213" s="43"/>
      <c r="E213" s="235"/>
      <c r="F213" s="112"/>
      <c r="G213" s="43"/>
      <c r="H213" s="43"/>
      <c r="I213" s="8"/>
      <c r="J213" s="243"/>
      <c r="K213" s="118"/>
    </row>
    <row r="214" spans="1:22" ht="48" customHeight="1">
      <c r="B214" s="164"/>
      <c r="E214" s="235"/>
      <c r="F214" s="112"/>
      <c r="J214" s="244"/>
    </row>
    <row r="215" spans="1:22" ht="30.75" customHeight="1">
      <c r="A215" s="9"/>
      <c r="B215" s="272" t="s">
        <v>768</v>
      </c>
      <c r="C215" s="126"/>
      <c r="D215" s="211" t="s">
        <v>180</v>
      </c>
      <c r="E215" s="237" t="s">
        <v>187</v>
      </c>
      <c r="F215" s="183" t="s">
        <v>346</v>
      </c>
      <c r="G215" s="212" t="s">
        <v>347</v>
      </c>
      <c r="H215" s="213" t="s">
        <v>348</v>
      </c>
      <c r="I215" s="180" t="s">
        <v>349</v>
      </c>
      <c r="J215" s="238" t="s">
        <v>350</v>
      </c>
      <c r="K215" s="71" t="s">
        <v>191</v>
      </c>
      <c r="L215" s="183" t="s">
        <v>543</v>
      </c>
      <c r="M215" s="184" t="s">
        <v>544</v>
      </c>
      <c r="N215" s="239" t="s">
        <v>545</v>
      </c>
      <c r="O215" s="71" t="s">
        <v>191</v>
      </c>
      <c r="P215" s="9"/>
      <c r="Q215" s="9"/>
      <c r="R215" s="9"/>
      <c r="S215" s="9"/>
      <c r="T215" s="9"/>
      <c r="U215" s="9"/>
      <c r="V215" s="9"/>
    </row>
    <row r="216" spans="1:22" ht="24.75" customHeight="1">
      <c r="B216" s="267"/>
      <c r="C216" s="61" t="str">
        <f>Roster!C96</f>
        <v>Soila Reyna</v>
      </c>
      <c r="D216" s="224">
        <v>210</v>
      </c>
      <c r="E216" s="240">
        <f>TRUNC((Percentage!E5-'HC Classic Score'!D216)*Percentage!C5)</f>
        <v>0</v>
      </c>
      <c r="F216" s="228"/>
      <c r="G216" s="229"/>
      <c r="H216" s="245"/>
      <c r="I216" s="215">
        <f>SUM(F216:H216)</f>
        <v>0</v>
      </c>
      <c r="J216" s="241">
        <f>E216*3</f>
        <v>0</v>
      </c>
      <c r="K216" s="199">
        <f>SUM(I216:J216)</f>
        <v>0</v>
      </c>
      <c r="L216" s="228"/>
      <c r="M216" s="230"/>
      <c r="N216" s="242">
        <f>E216*2</f>
        <v>0</v>
      </c>
      <c r="O216" s="199">
        <f>SUM(K216:N216)</f>
        <v>0</v>
      </c>
    </row>
    <row r="217" spans="1:22" ht="24" customHeight="1">
      <c r="B217" s="164"/>
      <c r="C217" s="43"/>
      <c r="D217" s="43"/>
      <c r="E217" s="235"/>
      <c r="F217" s="112"/>
      <c r="G217" s="43"/>
      <c r="H217" s="43"/>
      <c r="I217" s="8"/>
      <c r="J217" s="243"/>
      <c r="K217" s="118"/>
    </row>
    <row r="218" spans="1:22" ht="48" customHeight="1">
      <c r="B218" s="164"/>
      <c r="E218" s="235"/>
      <c r="F218" s="112"/>
      <c r="J218" s="244"/>
    </row>
    <row r="219" spans="1:22" ht="30.75" customHeight="1">
      <c r="A219" s="9"/>
      <c r="B219" s="272" t="s">
        <v>770</v>
      </c>
      <c r="C219" s="126"/>
      <c r="D219" s="211" t="s">
        <v>180</v>
      </c>
      <c r="E219" s="237" t="s">
        <v>187</v>
      </c>
      <c r="F219" s="183" t="s">
        <v>346</v>
      </c>
      <c r="G219" s="212" t="s">
        <v>347</v>
      </c>
      <c r="H219" s="213" t="s">
        <v>348</v>
      </c>
      <c r="I219" s="180" t="s">
        <v>349</v>
      </c>
      <c r="J219" s="238" t="s">
        <v>350</v>
      </c>
      <c r="K219" s="71" t="s">
        <v>191</v>
      </c>
      <c r="L219" s="183" t="s">
        <v>543</v>
      </c>
      <c r="M219" s="184" t="s">
        <v>544</v>
      </c>
      <c r="N219" s="239" t="s">
        <v>545</v>
      </c>
      <c r="O219" s="71" t="s">
        <v>191</v>
      </c>
      <c r="P219" s="9"/>
      <c r="Q219" s="9"/>
      <c r="R219" s="9"/>
      <c r="S219" s="9"/>
      <c r="T219" s="9"/>
      <c r="U219" s="9"/>
      <c r="V219" s="9"/>
    </row>
    <row r="220" spans="1:22" ht="24.75" customHeight="1">
      <c r="B220" s="267"/>
      <c r="C220" s="61" t="str">
        <f>Roster!C97</f>
        <v>Kelvin Crable</v>
      </c>
      <c r="D220" s="224">
        <v>210</v>
      </c>
      <c r="E220" s="240">
        <f>TRUNC((Percentage!E5-'HC Classic Score'!D220)*Percentage!C5)</f>
        <v>0</v>
      </c>
      <c r="F220" s="228"/>
      <c r="G220" s="229"/>
      <c r="H220" s="245"/>
      <c r="I220" s="215">
        <f>SUM(F220:H220)</f>
        <v>0</v>
      </c>
      <c r="J220" s="241">
        <f>E220*3</f>
        <v>0</v>
      </c>
      <c r="K220" s="199">
        <f>SUM(I220:J220)</f>
        <v>0</v>
      </c>
      <c r="L220" s="228"/>
      <c r="M220" s="230"/>
      <c r="N220" s="242">
        <f>E220*2</f>
        <v>0</v>
      </c>
      <c r="O220" s="199">
        <f>SUM(K220:N220)</f>
        <v>0</v>
      </c>
    </row>
    <row r="221" spans="1:22" ht="24" customHeight="1">
      <c r="B221" s="164"/>
      <c r="C221" s="43"/>
      <c r="D221" s="43"/>
      <c r="E221" s="235"/>
      <c r="F221" s="112"/>
      <c r="G221" s="43"/>
      <c r="H221" s="43"/>
      <c r="I221" s="8"/>
      <c r="J221" s="243"/>
      <c r="K221" s="118"/>
    </row>
    <row r="222" spans="1:22" ht="48" customHeight="1">
      <c r="B222" s="164"/>
      <c r="E222" s="235"/>
      <c r="F222" s="112"/>
      <c r="J222" s="244"/>
    </row>
    <row r="223" spans="1:22" ht="30.75" customHeight="1">
      <c r="A223" s="9"/>
      <c r="B223" s="272" t="s">
        <v>771</v>
      </c>
      <c r="C223" s="126"/>
      <c r="D223" s="211" t="s">
        <v>180</v>
      </c>
      <c r="E223" s="237" t="s">
        <v>187</v>
      </c>
      <c r="F223" s="183" t="s">
        <v>346</v>
      </c>
      <c r="G223" s="212" t="s">
        <v>347</v>
      </c>
      <c r="H223" s="213" t="s">
        <v>348</v>
      </c>
      <c r="I223" s="180" t="s">
        <v>349</v>
      </c>
      <c r="J223" s="238" t="s">
        <v>350</v>
      </c>
      <c r="K223" s="71" t="s">
        <v>191</v>
      </c>
      <c r="L223" s="183" t="s">
        <v>543</v>
      </c>
      <c r="M223" s="184" t="s">
        <v>544</v>
      </c>
      <c r="N223" s="239" t="s">
        <v>545</v>
      </c>
      <c r="O223" s="71" t="s">
        <v>191</v>
      </c>
      <c r="P223" s="9"/>
      <c r="Q223" s="9"/>
      <c r="R223" s="9"/>
      <c r="S223" s="9"/>
      <c r="T223" s="9"/>
      <c r="U223" s="9"/>
      <c r="V223" s="9"/>
    </row>
    <row r="224" spans="1:22" ht="24.75" customHeight="1">
      <c r="B224" s="267"/>
      <c r="C224" s="61" t="str">
        <f>Roster!C98</f>
        <v>Dustin Sargent</v>
      </c>
      <c r="D224" s="224">
        <v>210</v>
      </c>
      <c r="E224" s="240">
        <f>TRUNC((Percentage!E5-'HC Classic Score'!D224)*Percentage!C5)</f>
        <v>0</v>
      </c>
      <c r="F224" s="228"/>
      <c r="G224" s="229"/>
      <c r="H224" s="245"/>
      <c r="I224" s="215">
        <f>SUM(F224:H224)</f>
        <v>0</v>
      </c>
      <c r="J224" s="241">
        <f>E224*3</f>
        <v>0</v>
      </c>
      <c r="K224" s="199">
        <f>SUM(I224:J224)</f>
        <v>0</v>
      </c>
      <c r="L224" s="228"/>
      <c r="M224" s="230"/>
      <c r="N224" s="242">
        <f>E224*2</f>
        <v>0</v>
      </c>
      <c r="O224" s="199">
        <f>SUM(K224:N224)</f>
        <v>0</v>
      </c>
    </row>
    <row r="225" spans="1:22" ht="24" customHeight="1">
      <c r="B225" s="164"/>
      <c r="C225" s="43"/>
      <c r="D225" s="43"/>
      <c r="E225" s="235"/>
      <c r="F225" s="112"/>
      <c r="G225" s="43"/>
      <c r="H225" s="43"/>
      <c r="I225" s="8"/>
      <c r="J225" s="243"/>
      <c r="K225" s="118"/>
    </row>
    <row r="226" spans="1:22" ht="48" customHeight="1">
      <c r="B226" s="164"/>
      <c r="E226" s="235"/>
      <c r="F226" s="112"/>
      <c r="J226" s="244"/>
    </row>
    <row r="227" spans="1:22" ht="30.75" customHeight="1">
      <c r="A227" s="9"/>
      <c r="B227" s="273" t="s">
        <v>773</v>
      </c>
      <c r="C227" s="126"/>
      <c r="D227" s="211" t="s">
        <v>180</v>
      </c>
      <c r="E227" s="237" t="s">
        <v>187</v>
      </c>
      <c r="F227" s="183" t="s">
        <v>346</v>
      </c>
      <c r="G227" s="212" t="s">
        <v>347</v>
      </c>
      <c r="H227" s="213" t="s">
        <v>348</v>
      </c>
      <c r="I227" s="180" t="s">
        <v>349</v>
      </c>
      <c r="J227" s="238" t="s">
        <v>350</v>
      </c>
      <c r="K227" s="71" t="s">
        <v>191</v>
      </c>
      <c r="L227" s="183" t="s">
        <v>543</v>
      </c>
      <c r="M227" s="184" t="s">
        <v>544</v>
      </c>
      <c r="N227" s="239" t="s">
        <v>545</v>
      </c>
      <c r="O227" s="71" t="s">
        <v>191</v>
      </c>
      <c r="P227" s="9"/>
      <c r="Q227" s="9"/>
      <c r="R227" s="9"/>
      <c r="S227" s="9"/>
      <c r="T227" s="9"/>
      <c r="U227" s="9"/>
      <c r="V227" s="9"/>
    </row>
    <row r="228" spans="1:22" ht="24.75" customHeight="1">
      <c r="B228" s="269"/>
      <c r="C228" s="61" t="str">
        <f>Roster!C102</f>
        <v>Ted Thomas</v>
      </c>
      <c r="D228" s="214">
        <f>Roster!I102</f>
        <v>151</v>
      </c>
      <c r="E228" s="240">
        <f>TRUNC((Percentage!E5-'HC Classic Score'!D228)*Percentage!C5)</f>
        <v>53</v>
      </c>
      <c r="F228" s="154">
        <v>150</v>
      </c>
      <c r="G228" s="155">
        <v>179</v>
      </c>
      <c r="H228" s="193">
        <v>135</v>
      </c>
      <c r="I228" s="215">
        <f>SUM(F228:H228)</f>
        <v>464</v>
      </c>
      <c r="J228" s="241">
        <f>E228*3</f>
        <v>159</v>
      </c>
      <c r="K228" s="199">
        <f>SUM(I228:J228)</f>
        <v>623</v>
      </c>
      <c r="L228" s="228"/>
      <c r="M228" s="230"/>
      <c r="N228" s="242">
        <f>E228*2</f>
        <v>106</v>
      </c>
      <c r="O228" s="199">
        <f>SUM(K228:N228)</f>
        <v>729</v>
      </c>
    </row>
    <row r="229" spans="1:22" ht="24" customHeight="1">
      <c r="B229" s="164"/>
      <c r="C229" s="43"/>
      <c r="D229" s="43"/>
      <c r="E229" s="235"/>
      <c r="F229" s="112"/>
      <c r="G229" s="43"/>
      <c r="H229" s="43"/>
      <c r="I229" s="8"/>
      <c r="J229" s="243"/>
      <c r="K229" s="118"/>
    </row>
    <row r="230" spans="1:22" ht="48" customHeight="1">
      <c r="B230" s="164"/>
      <c r="E230" s="235"/>
      <c r="F230" s="112"/>
      <c r="J230" s="244"/>
    </row>
    <row r="231" spans="1:22" ht="30.75" customHeight="1">
      <c r="A231" s="9"/>
      <c r="B231" s="272" t="s">
        <v>775</v>
      </c>
      <c r="C231" s="126"/>
      <c r="D231" s="211" t="s">
        <v>180</v>
      </c>
      <c r="E231" s="237" t="s">
        <v>187</v>
      </c>
      <c r="F231" s="183" t="s">
        <v>346</v>
      </c>
      <c r="G231" s="212" t="s">
        <v>347</v>
      </c>
      <c r="H231" s="213" t="s">
        <v>348</v>
      </c>
      <c r="I231" s="180" t="s">
        <v>349</v>
      </c>
      <c r="J231" s="238" t="s">
        <v>350</v>
      </c>
      <c r="K231" s="71" t="s">
        <v>191</v>
      </c>
      <c r="L231" s="183" t="s">
        <v>543</v>
      </c>
      <c r="M231" s="184" t="s">
        <v>544</v>
      </c>
      <c r="N231" s="239" t="s">
        <v>545</v>
      </c>
      <c r="O231" s="71" t="s">
        <v>191</v>
      </c>
      <c r="P231" s="9"/>
      <c r="Q231" s="9"/>
      <c r="R231" s="9"/>
      <c r="S231" s="9"/>
      <c r="T231" s="9"/>
      <c r="U231" s="9"/>
      <c r="V231" s="9"/>
    </row>
    <row r="232" spans="1:22" ht="24.75" customHeight="1">
      <c r="B232" s="267"/>
      <c r="C232" s="61" t="str">
        <f>Roster!C103</f>
        <v>Karyl Hummel</v>
      </c>
      <c r="D232" s="224">
        <v>210</v>
      </c>
      <c r="E232" s="240">
        <f>TRUNC((Percentage!E5-'HC Classic Score'!D232)*Percentage!C5)</f>
        <v>0</v>
      </c>
      <c r="F232" s="228"/>
      <c r="G232" s="229"/>
      <c r="H232" s="245"/>
      <c r="I232" s="215">
        <f>SUM(F232:H232)</f>
        <v>0</v>
      </c>
      <c r="J232" s="241">
        <f>E232*3</f>
        <v>0</v>
      </c>
      <c r="K232" s="199">
        <f>SUM(I232:J232)</f>
        <v>0</v>
      </c>
      <c r="L232" s="228"/>
      <c r="M232" s="230"/>
      <c r="N232" s="242">
        <f>E232*2</f>
        <v>0</v>
      </c>
      <c r="O232" s="199">
        <f>SUM(K232:N232)</f>
        <v>0</v>
      </c>
    </row>
    <row r="233" spans="1:22" ht="24" customHeight="1">
      <c r="B233" s="164"/>
      <c r="C233" s="43"/>
      <c r="D233" s="43"/>
      <c r="E233" s="235"/>
      <c r="F233" s="112"/>
      <c r="G233" s="43"/>
      <c r="H233" s="43"/>
      <c r="I233" s="8"/>
      <c r="J233" s="243"/>
      <c r="K233" s="118"/>
    </row>
    <row r="234" spans="1:22" ht="48" customHeight="1">
      <c r="B234" s="164"/>
      <c r="E234" s="235"/>
      <c r="F234" s="112"/>
      <c r="J234" s="244"/>
    </row>
    <row r="235" spans="1:22" ht="30.75" customHeight="1">
      <c r="A235" s="9"/>
      <c r="B235" s="272" t="s">
        <v>777</v>
      </c>
      <c r="C235" s="126"/>
      <c r="D235" s="211" t="s">
        <v>180</v>
      </c>
      <c r="E235" s="237" t="s">
        <v>187</v>
      </c>
      <c r="F235" s="183" t="s">
        <v>346</v>
      </c>
      <c r="G235" s="212" t="s">
        <v>347</v>
      </c>
      <c r="H235" s="213" t="s">
        <v>348</v>
      </c>
      <c r="I235" s="180" t="s">
        <v>349</v>
      </c>
      <c r="J235" s="238" t="s">
        <v>350</v>
      </c>
      <c r="K235" s="71" t="s">
        <v>191</v>
      </c>
      <c r="L235" s="183" t="s">
        <v>543</v>
      </c>
      <c r="M235" s="184" t="s">
        <v>544</v>
      </c>
      <c r="N235" s="239" t="s">
        <v>545</v>
      </c>
      <c r="O235" s="71" t="s">
        <v>191</v>
      </c>
      <c r="P235" s="9"/>
      <c r="Q235" s="9"/>
      <c r="R235" s="9"/>
      <c r="S235" s="9"/>
      <c r="T235" s="9"/>
      <c r="U235" s="9"/>
      <c r="V235" s="9"/>
    </row>
    <row r="236" spans="1:22" ht="24.75" customHeight="1">
      <c r="B236" s="267"/>
      <c r="C236" s="61" t="str">
        <f>Roster!C104</f>
        <v>Michael Hummel</v>
      </c>
      <c r="D236" s="224">
        <v>210</v>
      </c>
      <c r="E236" s="240">
        <f>TRUNC((Percentage!E5-'HC Classic Score'!D236)*Percentage!C5)</f>
        <v>0</v>
      </c>
      <c r="F236" s="228"/>
      <c r="G236" s="229"/>
      <c r="H236" s="245"/>
      <c r="I236" s="215">
        <f>SUM(F236:H236)</f>
        <v>0</v>
      </c>
      <c r="J236" s="241">
        <f>E236*3</f>
        <v>0</v>
      </c>
      <c r="K236" s="199">
        <f>SUM(I236:J236)</f>
        <v>0</v>
      </c>
      <c r="L236" s="228"/>
      <c r="M236" s="230"/>
      <c r="N236" s="242">
        <f>E236*2</f>
        <v>0</v>
      </c>
      <c r="O236" s="199">
        <f>SUM(K236:N236)</f>
        <v>0</v>
      </c>
    </row>
    <row r="237" spans="1:22" ht="24" customHeight="1">
      <c r="B237" s="164"/>
      <c r="C237" s="43"/>
      <c r="D237" s="43"/>
      <c r="E237" s="235"/>
      <c r="F237" s="112"/>
      <c r="G237" s="43"/>
      <c r="H237" s="43"/>
      <c r="I237" s="8"/>
      <c r="J237" s="243"/>
      <c r="K237" s="118"/>
    </row>
    <row r="238" spans="1:22" ht="48" customHeight="1">
      <c r="B238" s="164"/>
      <c r="E238" s="235"/>
      <c r="F238" s="112"/>
      <c r="J238" s="244"/>
    </row>
    <row r="239" spans="1:22" ht="30.75" customHeight="1">
      <c r="A239" s="9"/>
      <c r="B239" s="302" t="s">
        <v>778</v>
      </c>
      <c r="C239" s="126"/>
      <c r="D239" s="211" t="s">
        <v>180</v>
      </c>
      <c r="E239" s="237" t="s">
        <v>187</v>
      </c>
      <c r="F239" s="183" t="s">
        <v>346</v>
      </c>
      <c r="G239" s="212" t="s">
        <v>347</v>
      </c>
      <c r="H239" s="213" t="s">
        <v>348</v>
      </c>
      <c r="I239" s="180" t="s">
        <v>349</v>
      </c>
      <c r="J239" s="238" t="s">
        <v>350</v>
      </c>
      <c r="K239" s="71" t="s">
        <v>191</v>
      </c>
      <c r="L239" s="183" t="s">
        <v>543</v>
      </c>
      <c r="M239" s="184" t="s">
        <v>544</v>
      </c>
      <c r="N239" s="239" t="s">
        <v>545</v>
      </c>
      <c r="O239" s="71" t="s">
        <v>191</v>
      </c>
      <c r="P239" s="9"/>
      <c r="Q239" s="9"/>
      <c r="R239" s="9"/>
      <c r="S239" s="9"/>
      <c r="T239" s="9"/>
      <c r="U239" s="9"/>
      <c r="V239" s="9"/>
    </row>
    <row r="240" spans="1:22" ht="24.75" customHeight="1">
      <c r="B240" s="303"/>
      <c r="C240" s="61" t="str">
        <f>Roster!C105</f>
        <v>Dennis Kuehne</v>
      </c>
      <c r="D240" s="214">
        <f>Roster!I105</f>
        <v>210</v>
      </c>
      <c r="E240" s="240">
        <f>TRUNC((Percentage!E5-'HC Classic Score'!D240)*Percentage!C5)</f>
        <v>0</v>
      </c>
      <c r="F240" s="154">
        <v>133</v>
      </c>
      <c r="G240" s="155">
        <v>189</v>
      </c>
      <c r="H240" s="193">
        <v>181</v>
      </c>
      <c r="I240" s="215">
        <f>SUM(F240:H240)</f>
        <v>503</v>
      </c>
      <c r="J240" s="241">
        <f>E240*3</f>
        <v>0</v>
      </c>
      <c r="K240" s="199">
        <f>SUM(I240:J240)</f>
        <v>503</v>
      </c>
      <c r="L240" s="228"/>
      <c r="M240" s="230"/>
      <c r="N240" s="242">
        <f>E240*2</f>
        <v>0</v>
      </c>
      <c r="O240" s="199">
        <f>SUM(K240:N240)</f>
        <v>503</v>
      </c>
    </row>
    <row r="241" spans="1:22" ht="24" customHeight="1">
      <c r="B241" s="164"/>
      <c r="C241" s="43"/>
      <c r="D241" s="43"/>
      <c r="E241" s="235"/>
      <c r="F241" s="112"/>
      <c r="G241" s="43"/>
      <c r="H241" s="43"/>
      <c r="I241" s="8"/>
      <c r="J241" s="243"/>
      <c r="K241" s="118"/>
    </row>
    <row r="242" spans="1:22" ht="48" customHeight="1">
      <c r="B242" s="164"/>
      <c r="E242" s="235"/>
      <c r="F242" s="112"/>
      <c r="J242" s="244"/>
    </row>
    <row r="243" spans="1:22" ht="30.75" customHeight="1">
      <c r="A243" s="9"/>
      <c r="B243" s="272" t="s">
        <v>780</v>
      </c>
      <c r="C243" s="126"/>
      <c r="D243" s="211" t="s">
        <v>180</v>
      </c>
      <c r="E243" s="237" t="s">
        <v>187</v>
      </c>
      <c r="F243" s="183" t="s">
        <v>346</v>
      </c>
      <c r="G243" s="212" t="s">
        <v>347</v>
      </c>
      <c r="H243" s="213" t="s">
        <v>348</v>
      </c>
      <c r="I243" s="180" t="s">
        <v>349</v>
      </c>
      <c r="J243" s="238" t="s">
        <v>350</v>
      </c>
      <c r="K243" s="71" t="s">
        <v>191</v>
      </c>
      <c r="L243" s="183" t="s">
        <v>543</v>
      </c>
      <c r="M243" s="184" t="s">
        <v>544</v>
      </c>
      <c r="N243" s="239" t="s">
        <v>545</v>
      </c>
      <c r="O243" s="71" t="s">
        <v>191</v>
      </c>
      <c r="P243" s="9"/>
      <c r="Q243" s="9"/>
      <c r="R243" s="9"/>
      <c r="S243" s="9"/>
      <c r="T243" s="9"/>
      <c r="U243" s="9"/>
      <c r="V243" s="9"/>
    </row>
    <row r="244" spans="1:22" ht="24.75" customHeight="1">
      <c r="B244" s="267"/>
      <c r="C244" s="61" t="str">
        <f>Roster!C109</f>
        <v>Mary Ryba</v>
      </c>
      <c r="D244" s="224">
        <v>210</v>
      </c>
      <c r="E244" s="240">
        <f>TRUNC((Percentage!E5-'HC Classic Score'!D244)*Percentage!C5)</f>
        <v>0</v>
      </c>
      <c r="F244" s="228"/>
      <c r="G244" s="229"/>
      <c r="H244" s="245"/>
      <c r="I244" s="215">
        <f>SUM(F244:H244)</f>
        <v>0</v>
      </c>
      <c r="J244" s="241">
        <f>E244*3</f>
        <v>0</v>
      </c>
      <c r="K244" s="199">
        <f>SUM(I244:J244)</f>
        <v>0</v>
      </c>
      <c r="L244" s="228"/>
      <c r="M244" s="230"/>
      <c r="N244" s="242">
        <f>E244*2</f>
        <v>0</v>
      </c>
      <c r="O244" s="199">
        <f>SUM(K244:N244)</f>
        <v>0</v>
      </c>
    </row>
    <row r="245" spans="1:22" ht="24" customHeight="1">
      <c r="B245" s="164"/>
      <c r="C245" s="43"/>
      <c r="D245" s="43"/>
      <c r="E245" s="235"/>
      <c r="F245" s="112"/>
      <c r="G245" s="43"/>
      <c r="H245" s="43"/>
      <c r="I245" s="8"/>
      <c r="J245" s="243"/>
      <c r="K245" s="118"/>
    </row>
    <row r="246" spans="1:22" ht="48" customHeight="1">
      <c r="B246" s="164"/>
      <c r="E246" s="235"/>
      <c r="F246" s="112"/>
      <c r="J246" s="244"/>
    </row>
    <row r="247" spans="1:22" ht="30.75" customHeight="1">
      <c r="A247" s="9"/>
      <c r="B247" s="273" t="s">
        <v>782</v>
      </c>
      <c r="C247" s="126"/>
      <c r="D247" s="211" t="s">
        <v>180</v>
      </c>
      <c r="E247" s="237" t="s">
        <v>187</v>
      </c>
      <c r="F247" s="183" t="s">
        <v>346</v>
      </c>
      <c r="G247" s="212" t="s">
        <v>347</v>
      </c>
      <c r="H247" s="213" t="s">
        <v>348</v>
      </c>
      <c r="I247" s="180" t="s">
        <v>349</v>
      </c>
      <c r="J247" s="238" t="s">
        <v>350</v>
      </c>
      <c r="K247" s="71" t="s">
        <v>191</v>
      </c>
      <c r="L247" s="183" t="s">
        <v>543</v>
      </c>
      <c r="M247" s="184" t="s">
        <v>544</v>
      </c>
      <c r="N247" s="239" t="s">
        <v>545</v>
      </c>
      <c r="O247" s="71" t="s">
        <v>191</v>
      </c>
      <c r="P247" s="9"/>
      <c r="Q247" s="9"/>
      <c r="R247" s="9"/>
      <c r="S247" s="9"/>
      <c r="T247" s="9"/>
      <c r="U247" s="9"/>
      <c r="V247" s="9"/>
    </row>
    <row r="248" spans="1:22" ht="24.75" customHeight="1">
      <c r="B248" s="269"/>
      <c r="C248" s="61" t="str">
        <f>Roster!C110</f>
        <v>Mike Clifton</v>
      </c>
      <c r="D248" s="214">
        <f>Roster!I110</f>
        <v>154</v>
      </c>
      <c r="E248" s="240">
        <f>TRUNC((Percentage!E5-'HC Classic Score'!D248)*Percentage!C5)</f>
        <v>50</v>
      </c>
      <c r="F248" s="154">
        <v>134</v>
      </c>
      <c r="G248" s="155">
        <v>113</v>
      </c>
      <c r="H248" s="193">
        <v>151</v>
      </c>
      <c r="I248" s="215">
        <f>SUM(F248:H248)</f>
        <v>398</v>
      </c>
      <c r="J248" s="241">
        <f>E248*3</f>
        <v>150</v>
      </c>
      <c r="K248" s="199">
        <f>SUM(I248:J248)</f>
        <v>548</v>
      </c>
      <c r="L248" s="228"/>
      <c r="M248" s="230"/>
      <c r="N248" s="242">
        <f>E248*2</f>
        <v>100</v>
      </c>
      <c r="O248" s="199">
        <f>SUM(K248:N248)</f>
        <v>648</v>
      </c>
    </row>
    <row r="249" spans="1:22" ht="24" customHeight="1">
      <c r="B249" s="164"/>
      <c r="C249" s="43"/>
      <c r="D249" s="43"/>
      <c r="E249" s="235"/>
      <c r="F249" s="112"/>
      <c r="G249" s="43"/>
      <c r="H249" s="43"/>
      <c r="I249" s="8"/>
      <c r="J249" s="243"/>
      <c r="K249" s="118"/>
    </row>
    <row r="250" spans="1:22" ht="48" customHeight="1">
      <c r="B250" s="164"/>
      <c r="E250" s="235"/>
      <c r="F250" s="112"/>
      <c r="J250" s="244"/>
    </row>
    <row r="251" spans="1:22" ht="30.75" customHeight="1">
      <c r="A251" s="9"/>
      <c r="B251" s="272" t="s">
        <v>783</v>
      </c>
      <c r="C251" s="126"/>
      <c r="D251" s="211" t="s">
        <v>180</v>
      </c>
      <c r="E251" s="237" t="s">
        <v>187</v>
      </c>
      <c r="F251" s="183" t="s">
        <v>346</v>
      </c>
      <c r="G251" s="212" t="s">
        <v>347</v>
      </c>
      <c r="H251" s="213" t="s">
        <v>348</v>
      </c>
      <c r="I251" s="180" t="s">
        <v>349</v>
      </c>
      <c r="J251" s="238" t="s">
        <v>350</v>
      </c>
      <c r="K251" s="71" t="s">
        <v>191</v>
      </c>
      <c r="L251" s="183" t="s">
        <v>543</v>
      </c>
      <c r="M251" s="184" t="s">
        <v>544</v>
      </c>
      <c r="N251" s="239" t="s">
        <v>545</v>
      </c>
      <c r="O251" s="71" t="s">
        <v>191</v>
      </c>
      <c r="P251" s="9"/>
      <c r="Q251" s="9"/>
      <c r="R251" s="9"/>
      <c r="S251" s="9"/>
      <c r="T251" s="9"/>
      <c r="U251" s="9"/>
      <c r="V251" s="9"/>
    </row>
    <row r="252" spans="1:22" ht="24.75" customHeight="1">
      <c r="B252" s="267"/>
      <c r="C252" s="61" t="str">
        <f>Roster!C111</f>
        <v>Dominique Parisi</v>
      </c>
      <c r="D252" s="224">
        <v>210</v>
      </c>
      <c r="E252" s="240">
        <f>TRUNC((Percentage!E5-'HC Classic Score'!D252)*Percentage!C5)</f>
        <v>0</v>
      </c>
      <c r="F252" s="228"/>
      <c r="G252" s="229"/>
      <c r="H252" s="245"/>
      <c r="I252" s="215">
        <f>SUM(F252:H252)</f>
        <v>0</v>
      </c>
      <c r="J252" s="241">
        <f>E252*3</f>
        <v>0</v>
      </c>
      <c r="K252" s="199">
        <f>SUM(I252:J252)</f>
        <v>0</v>
      </c>
      <c r="L252" s="228"/>
      <c r="M252" s="230"/>
      <c r="N252" s="242">
        <f>E252*2</f>
        <v>0</v>
      </c>
      <c r="O252" s="199">
        <f>SUM(K252:N252)</f>
        <v>0</v>
      </c>
    </row>
    <row r="253" spans="1:22" ht="24" customHeight="1">
      <c r="B253" s="164"/>
      <c r="C253" s="43"/>
      <c r="D253" s="43"/>
      <c r="E253" s="235"/>
      <c r="F253" s="112"/>
      <c r="G253" s="43"/>
      <c r="H253" s="43"/>
      <c r="I253" s="8"/>
      <c r="J253" s="243"/>
      <c r="K253" s="118"/>
    </row>
    <row r="254" spans="1:22" ht="48" customHeight="1">
      <c r="B254" s="164"/>
      <c r="E254" s="235"/>
      <c r="F254" s="112"/>
      <c r="J254" s="244"/>
    </row>
    <row r="255" spans="1:22" ht="30.75" customHeight="1">
      <c r="A255" s="9"/>
      <c r="B255" s="273" t="s">
        <v>785</v>
      </c>
      <c r="C255" s="126"/>
      <c r="D255" s="211" t="s">
        <v>180</v>
      </c>
      <c r="E255" s="237" t="s">
        <v>187</v>
      </c>
      <c r="F255" s="183" t="s">
        <v>346</v>
      </c>
      <c r="G255" s="212" t="s">
        <v>347</v>
      </c>
      <c r="H255" s="213" t="s">
        <v>348</v>
      </c>
      <c r="I255" s="180" t="s">
        <v>349</v>
      </c>
      <c r="J255" s="238" t="s">
        <v>350</v>
      </c>
      <c r="K255" s="71" t="s">
        <v>191</v>
      </c>
      <c r="L255" s="183" t="s">
        <v>543</v>
      </c>
      <c r="M255" s="184" t="s">
        <v>544</v>
      </c>
      <c r="N255" s="239" t="s">
        <v>545</v>
      </c>
      <c r="O255" s="71" t="s">
        <v>191</v>
      </c>
      <c r="P255" s="9"/>
      <c r="Q255" s="9"/>
      <c r="R255" s="9"/>
      <c r="S255" s="9"/>
      <c r="T255" s="9"/>
      <c r="U255" s="9"/>
      <c r="V255" s="9"/>
    </row>
    <row r="256" spans="1:22" ht="24.75" customHeight="1">
      <c r="B256" s="269"/>
      <c r="C256" s="61" t="str">
        <f>Roster!C112</f>
        <v>Jose Ybarra</v>
      </c>
      <c r="D256" s="214">
        <f>Roster!I112</f>
        <v>182</v>
      </c>
      <c r="E256" s="240">
        <f>TRUNC((Percentage!E5-'HC Classic Score'!D256)*Percentage!C5)</f>
        <v>25</v>
      </c>
      <c r="F256" s="154">
        <v>201</v>
      </c>
      <c r="G256" s="155">
        <v>196</v>
      </c>
      <c r="H256" s="193">
        <v>217</v>
      </c>
      <c r="I256" s="215">
        <f>SUM(F256:H256)</f>
        <v>614</v>
      </c>
      <c r="J256" s="241">
        <f>E256*3</f>
        <v>75</v>
      </c>
      <c r="K256" s="199">
        <f>SUM(I256:J256)</f>
        <v>689</v>
      </c>
      <c r="L256" s="154">
        <v>190</v>
      </c>
      <c r="M256" s="156">
        <v>178</v>
      </c>
      <c r="N256" s="242">
        <f>E256*2</f>
        <v>50</v>
      </c>
      <c r="O256" s="199">
        <f>SUM(K256:N256)</f>
        <v>1107</v>
      </c>
    </row>
    <row r="257" spans="1:22" ht="24" customHeight="1">
      <c r="B257" s="164"/>
      <c r="C257" s="43"/>
      <c r="D257" s="43"/>
      <c r="E257" s="235"/>
      <c r="F257" s="112"/>
      <c r="G257" s="43"/>
      <c r="H257" s="43"/>
      <c r="I257" s="8"/>
      <c r="J257" s="243"/>
      <c r="K257" s="118"/>
    </row>
    <row r="258" spans="1:22" ht="48" customHeight="1">
      <c r="B258" s="164"/>
      <c r="E258" s="235"/>
      <c r="F258" s="112"/>
      <c r="J258" s="244"/>
    </row>
    <row r="259" spans="1:22" ht="30.75" customHeight="1">
      <c r="A259" s="9"/>
      <c r="B259" s="273" t="s">
        <v>786</v>
      </c>
      <c r="C259" s="126"/>
      <c r="D259" s="211" t="s">
        <v>180</v>
      </c>
      <c r="E259" s="237" t="s">
        <v>187</v>
      </c>
      <c r="F259" s="183" t="s">
        <v>346</v>
      </c>
      <c r="G259" s="212" t="s">
        <v>347</v>
      </c>
      <c r="H259" s="213" t="s">
        <v>348</v>
      </c>
      <c r="I259" s="180" t="s">
        <v>349</v>
      </c>
      <c r="J259" s="238" t="s">
        <v>350</v>
      </c>
      <c r="K259" s="71" t="s">
        <v>191</v>
      </c>
      <c r="L259" s="183" t="s">
        <v>543</v>
      </c>
      <c r="M259" s="184" t="s">
        <v>544</v>
      </c>
      <c r="N259" s="239" t="s">
        <v>545</v>
      </c>
      <c r="O259" s="71" t="s">
        <v>191</v>
      </c>
      <c r="P259" s="9"/>
      <c r="Q259" s="9"/>
      <c r="R259" s="9"/>
      <c r="S259" s="9"/>
      <c r="T259" s="9"/>
      <c r="U259" s="9"/>
      <c r="V259" s="9"/>
    </row>
    <row r="260" spans="1:22" ht="24.75" customHeight="1">
      <c r="B260" s="269"/>
      <c r="C260" s="61" t="str">
        <f>Roster!C116</f>
        <v>John Wade</v>
      </c>
      <c r="D260" s="214">
        <f>Roster!I116</f>
        <v>189</v>
      </c>
      <c r="E260" s="240">
        <f>TRUNC((Percentage!E5-'HC Classic Score'!D260)*Percentage!C5)</f>
        <v>18</v>
      </c>
      <c r="F260" s="154">
        <v>160</v>
      </c>
      <c r="G260" s="155">
        <v>205</v>
      </c>
      <c r="H260" s="193">
        <v>184</v>
      </c>
      <c r="I260" s="215">
        <f>SUM(F260:H260)</f>
        <v>549</v>
      </c>
      <c r="J260" s="241">
        <f>E260*3</f>
        <v>54</v>
      </c>
      <c r="K260" s="199">
        <f>SUM(I260:J260)</f>
        <v>603</v>
      </c>
      <c r="L260" s="228"/>
      <c r="M260" s="230"/>
      <c r="N260" s="242">
        <f>E260*2</f>
        <v>36</v>
      </c>
      <c r="O260" s="199">
        <f>SUM(K260:N260)</f>
        <v>639</v>
      </c>
    </row>
    <row r="261" spans="1:22" ht="24" customHeight="1">
      <c r="B261" s="164"/>
      <c r="C261" s="43"/>
      <c r="D261" s="43"/>
      <c r="E261" s="235"/>
      <c r="F261" s="112"/>
      <c r="G261" s="43"/>
      <c r="H261" s="43"/>
      <c r="I261" s="8"/>
      <c r="J261" s="243"/>
      <c r="K261" s="118"/>
    </row>
    <row r="262" spans="1:22" ht="48" customHeight="1">
      <c r="B262" s="164"/>
      <c r="E262" s="235"/>
      <c r="F262" s="112"/>
      <c r="J262" s="244"/>
    </row>
    <row r="263" spans="1:22" ht="30.75" customHeight="1">
      <c r="A263" s="9"/>
      <c r="B263" s="304" t="s">
        <v>788</v>
      </c>
      <c r="C263" s="126"/>
      <c r="D263" s="211" t="s">
        <v>180</v>
      </c>
      <c r="E263" s="237" t="s">
        <v>187</v>
      </c>
      <c r="F263" s="183" t="s">
        <v>346</v>
      </c>
      <c r="G263" s="212" t="s">
        <v>347</v>
      </c>
      <c r="H263" s="213" t="s">
        <v>348</v>
      </c>
      <c r="I263" s="180" t="s">
        <v>349</v>
      </c>
      <c r="J263" s="238" t="s">
        <v>350</v>
      </c>
      <c r="K263" s="71" t="s">
        <v>191</v>
      </c>
      <c r="L263" s="183" t="s">
        <v>543</v>
      </c>
      <c r="M263" s="184" t="s">
        <v>544</v>
      </c>
      <c r="N263" s="239" t="s">
        <v>545</v>
      </c>
      <c r="O263" s="71" t="s">
        <v>191</v>
      </c>
      <c r="P263" s="9"/>
      <c r="Q263" s="9"/>
      <c r="R263" s="9"/>
      <c r="S263" s="9"/>
      <c r="T263" s="9"/>
      <c r="U263" s="9"/>
      <c r="V263" s="9"/>
    </row>
    <row r="264" spans="1:22" ht="24.75" customHeight="1">
      <c r="B264" s="303"/>
      <c r="C264" s="61" t="str">
        <f>Roster!C117</f>
        <v>Luci Ryan</v>
      </c>
      <c r="D264" s="214">
        <f>Roster!I117</f>
        <v>139</v>
      </c>
      <c r="E264" s="240">
        <f>TRUNC((Percentage!E5-'HC Classic Score'!D264)*Percentage!C5)</f>
        <v>63</v>
      </c>
      <c r="F264" s="154">
        <v>127</v>
      </c>
      <c r="G264" s="155">
        <v>147</v>
      </c>
      <c r="H264" s="193">
        <v>145</v>
      </c>
      <c r="I264" s="215">
        <f>SUM(F264:H264)</f>
        <v>419</v>
      </c>
      <c r="J264" s="241">
        <f>E264*3</f>
        <v>189</v>
      </c>
      <c r="K264" s="199">
        <f>SUM(I264:J264)</f>
        <v>608</v>
      </c>
      <c r="L264" s="228"/>
      <c r="M264" s="230"/>
      <c r="N264" s="242">
        <f>E264*2</f>
        <v>126</v>
      </c>
      <c r="O264" s="199">
        <f>SUM(K264:N264)</f>
        <v>734</v>
      </c>
    </row>
    <row r="265" spans="1:22" ht="24" customHeight="1">
      <c r="B265" s="164"/>
      <c r="C265" s="43"/>
      <c r="D265" s="43"/>
      <c r="E265" s="235"/>
      <c r="F265" s="112"/>
      <c r="G265" s="43"/>
      <c r="H265" s="43"/>
      <c r="I265" s="8"/>
      <c r="J265" s="243"/>
      <c r="K265" s="118"/>
    </row>
    <row r="266" spans="1:22" ht="48" customHeight="1">
      <c r="B266" s="164"/>
      <c r="E266" s="235"/>
      <c r="F266" s="112"/>
      <c r="J266" s="244"/>
    </row>
    <row r="267" spans="1:22" ht="30.75" customHeight="1">
      <c r="A267" s="9"/>
      <c r="B267" s="273" t="s">
        <v>790</v>
      </c>
      <c r="C267" s="126"/>
      <c r="D267" s="211" t="s">
        <v>180</v>
      </c>
      <c r="E267" s="237" t="s">
        <v>187</v>
      </c>
      <c r="F267" s="183" t="s">
        <v>346</v>
      </c>
      <c r="G267" s="212" t="s">
        <v>347</v>
      </c>
      <c r="H267" s="213" t="s">
        <v>348</v>
      </c>
      <c r="I267" s="180" t="s">
        <v>349</v>
      </c>
      <c r="J267" s="238" t="s">
        <v>350</v>
      </c>
      <c r="K267" s="71" t="s">
        <v>191</v>
      </c>
      <c r="L267" s="183" t="s">
        <v>543</v>
      </c>
      <c r="M267" s="184" t="s">
        <v>544</v>
      </c>
      <c r="N267" s="239" t="s">
        <v>545</v>
      </c>
      <c r="O267" s="71" t="s">
        <v>191</v>
      </c>
      <c r="P267" s="9"/>
      <c r="Q267" s="9"/>
      <c r="R267" s="9"/>
      <c r="S267" s="9"/>
      <c r="T267" s="9"/>
      <c r="U267" s="9"/>
      <c r="V267" s="9"/>
    </row>
    <row r="268" spans="1:22" ht="24.75" customHeight="1">
      <c r="B268" s="269"/>
      <c r="C268" s="61" t="str">
        <f>Roster!C118</f>
        <v>Wilbur Wright</v>
      </c>
      <c r="D268" s="214">
        <f>Roster!I118</f>
        <v>166</v>
      </c>
      <c r="E268" s="240">
        <f>TRUNC((Percentage!E5-'HC Classic Score'!D268)*Percentage!C5)</f>
        <v>39</v>
      </c>
      <c r="F268" s="154">
        <v>173</v>
      </c>
      <c r="G268" s="155">
        <v>143</v>
      </c>
      <c r="H268" s="193">
        <v>160</v>
      </c>
      <c r="I268" s="215">
        <f>SUM(F268:H268)</f>
        <v>476</v>
      </c>
      <c r="J268" s="241">
        <f>E268*3</f>
        <v>117</v>
      </c>
      <c r="K268" s="199">
        <f>SUM(I268:J268)</f>
        <v>593</v>
      </c>
      <c r="L268" s="228"/>
      <c r="M268" s="230"/>
      <c r="N268" s="242">
        <f>E268*2</f>
        <v>78</v>
      </c>
      <c r="O268" s="199">
        <f>SUM(K268:N268)</f>
        <v>671</v>
      </c>
    </row>
    <row r="269" spans="1:22" ht="24" customHeight="1">
      <c r="B269" s="164"/>
      <c r="C269" s="43"/>
      <c r="D269" s="43"/>
      <c r="E269" s="235"/>
      <c r="F269" s="112"/>
      <c r="G269" s="43"/>
      <c r="H269" s="43"/>
      <c r="I269" s="8"/>
      <c r="J269" s="243"/>
      <c r="K269" s="118"/>
    </row>
    <row r="270" spans="1:22" ht="48" customHeight="1">
      <c r="B270" s="164"/>
      <c r="E270" s="235"/>
      <c r="F270" s="112"/>
      <c r="J270" s="244"/>
    </row>
    <row r="271" spans="1:22" ht="30.75" customHeight="1">
      <c r="A271" s="9"/>
      <c r="B271" s="304" t="s">
        <v>791</v>
      </c>
      <c r="C271" s="126"/>
      <c r="D271" s="211" t="s">
        <v>180</v>
      </c>
      <c r="E271" s="237" t="s">
        <v>187</v>
      </c>
      <c r="F271" s="183" t="s">
        <v>346</v>
      </c>
      <c r="G271" s="212" t="s">
        <v>347</v>
      </c>
      <c r="H271" s="213" t="s">
        <v>348</v>
      </c>
      <c r="I271" s="180" t="s">
        <v>349</v>
      </c>
      <c r="J271" s="238" t="s">
        <v>350</v>
      </c>
      <c r="K271" s="71" t="s">
        <v>191</v>
      </c>
      <c r="L271" s="183" t="s">
        <v>543</v>
      </c>
      <c r="M271" s="184" t="s">
        <v>544</v>
      </c>
      <c r="N271" s="239" t="s">
        <v>545</v>
      </c>
      <c r="O271" s="71" t="s">
        <v>191</v>
      </c>
      <c r="P271" s="9"/>
      <c r="Q271" s="9"/>
      <c r="R271" s="9"/>
      <c r="S271" s="9"/>
      <c r="T271" s="9"/>
      <c r="U271" s="9"/>
      <c r="V271" s="9"/>
    </row>
    <row r="272" spans="1:22" ht="24.75" customHeight="1">
      <c r="B272" s="303"/>
      <c r="C272" s="61" t="str">
        <f>Roster!C119</f>
        <v>Lavon Hunter</v>
      </c>
      <c r="D272" s="214">
        <f>Roster!I119</f>
        <v>185</v>
      </c>
      <c r="E272" s="240">
        <f>TRUNC((Percentage!E5-'HC Classic Score'!D272)*Percentage!C5)</f>
        <v>22</v>
      </c>
      <c r="F272" s="154">
        <v>248</v>
      </c>
      <c r="G272" s="155">
        <v>158</v>
      </c>
      <c r="H272" s="193">
        <v>249</v>
      </c>
      <c r="I272" s="215">
        <f>SUM(F272:H272)</f>
        <v>655</v>
      </c>
      <c r="J272" s="241">
        <f>E272*3</f>
        <v>66</v>
      </c>
      <c r="K272" s="199">
        <f>SUM(I272:J272)</f>
        <v>721</v>
      </c>
      <c r="L272" s="154">
        <v>237</v>
      </c>
      <c r="M272" s="156">
        <v>173</v>
      </c>
      <c r="N272" s="242">
        <f>E272*2</f>
        <v>44</v>
      </c>
      <c r="O272" s="199">
        <f>SUM(K272:N272)</f>
        <v>1175</v>
      </c>
    </row>
    <row r="273" spans="1:22" ht="24" customHeight="1">
      <c r="B273" s="164"/>
      <c r="C273" s="43"/>
      <c r="D273" s="43"/>
      <c r="E273" s="235"/>
      <c r="F273" s="112"/>
      <c r="G273" s="43"/>
      <c r="H273" s="43"/>
      <c r="I273" s="8"/>
      <c r="J273" s="243"/>
      <c r="K273" s="118"/>
    </row>
    <row r="274" spans="1:22" ht="48" customHeight="1">
      <c r="B274" s="164"/>
      <c r="E274" s="235"/>
      <c r="F274" s="112"/>
      <c r="J274" s="244"/>
    </row>
    <row r="275" spans="1:22" ht="30.75" customHeight="1">
      <c r="A275" s="9"/>
      <c r="B275" s="304" t="s">
        <v>792</v>
      </c>
      <c r="C275" s="126"/>
      <c r="D275" s="211" t="s">
        <v>180</v>
      </c>
      <c r="E275" s="237" t="s">
        <v>187</v>
      </c>
      <c r="F275" s="183" t="s">
        <v>346</v>
      </c>
      <c r="G275" s="212" t="s">
        <v>347</v>
      </c>
      <c r="H275" s="213" t="s">
        <v>348</v>
      </c>
      <c r="I275" s="180" t="s">
        <v>349</v>
      </c>
      <c r="J275" s="238" t="s">
        <v>350</v>
      </c>
      <c r="K275" s="71" t="s">
        <v>191</v>
      </c>
      <c r="L275" s="183" t="s">
        <v>543</v>
      </c>
      <c r="M275" s="184" t="s">
        <v>544</v>
      </c>
      <c r="N275" s="239" t="s">
        <v>545</v>
      </c>
      <c r="O275" s="71" t="s">
        <v>191</v>
      </c>
      <c r="P275" s="9"/>
      <c r="Q275" s="9"/>
      <c r="R275" s="9"/>
      <c r="S275" s="9"/>
      <c r="T275" s="9"/>
      <c r="U275" s="9"/>
      <c r="V275" s="9"/>
    </row>
    <row r="276" spans="1:22" ht="24.75" customHeight="1">
      <c r="B276" s="303"/>
      <c r="C276" s="61" t="str">
        <f>Roster!C123</f>
        <v>William Bogle</v>
      </c>
      <c r="D276" s="224">
        <v>210</v>
      </c>
      <c r="E276" s="240">
        <f>TRUNC((Percentage!E5-'HC Classic Score'!D276)*Percentage!C5)</f>
        <v>0</v>
      </c>
      <c r="F276" s="228"/>
      <c r="G276" s="229"/>
      <c r="H276" s="245"/>
      <c r="I276" s="215">
        <f>SUM(F276:H276)</f>
        <v>0</v>
      </c>
      <c r="J276" s="241">
        <f>E276*3</f>
        <v>0</v>
      </c>
      <c r="K276" s="199">
        <f>SUM(I276:J276)</f>
        <v>0</v>
      </c>
      <c r="L276" s="228"/>
      <c r="M276" s="230"/>
      <c r="N276" s="242">
        <f>E276*2</f>
        <v>0</v>
      </c>
      <c r="O276" s="199">
        <f>SUM(K276:N276)</f>
        <v>0</v>
      </c>
    </row>
    <row r="277" spans="1:22" ht="24" customHeight="1">
      <c r="B277" s="164"/>
      <c r="C277" s="43"/>
      <c r="D277" s="43"/>
      <c r="E277" s="235"/>
      <c r="F277" s="112"/>
      <c r="G277" s="43"/>
      <c r="H277" s="43"/>
      <c r="I277" s="8"/>
      <c r="J277" s="243"/>
      <c r="K277" s="118"/>
    </row>
    <row r="278" spans="1:22" ht="48" customHeight="1">
      <c r="B278" s="164"/>
      <c r="E278" s="235"/>
      <c r="F278" s="112"/>
      <c r="J278" s="244"/>
    </row>
    <row r="279" spans="1:22" ht="30.75" customHeight="1">
      <c r="A279" s="9"/>
      <c r="B279" s="272" t="s">
        <v>793</v>
      </c>
      <c r="C279" s="126"/>
      <c r="D279" s="211" t="s">
        <v>180</v>
      </c>
      <c r="E279" s="237" t="s">
        <v>187</v>
      </c>
      <c r="F279" s="183" t="s">
        <v>346</v>
      </c>
      <c r="G279" s="212" t="s">
        <v>347</v>
      </c>
      <c r="H279" s="213" t="s">
        <v>348</v>
      </c>
      <c r="I279" s="180" t="s">
        <v>349</v>
      </c>
      <c r="J279" s="238" t="s">
        <v>350</v>
      </c>
      <c r="K279" s="71" t="s">
        <v>191</v>
      </c>
      <c r="L279" s="183" t="s">
        <v>543</v>
      </c>
      <c r="M279" s="184" t="s">
        <v>544</v>
      </c>
      <c r="N279" s="239" t="s">
        <v>545</v>
      </c>
      <c r="O279" s="71" t="s">
        <v>191</v>
      </c>
      <c r="P279" s="9"/>
      <c r="Q279" s="9"/>
      <c r="R279" s="9"/>
      <c r="S279" s="9"/>
      <c r="T279" s="9"/>
      <c r="U279" s="9"/>
      <c r="V279" s="9"/>
    </row>
    <row r="280" spans="1:22" ht="24.75" customHeight="1">
      <c r="B280" s="267"/>
      <c r="C280" s="61" t="str">
        <f>Roster!C124</f>
        <v>Lori Whitfield</v>
      </c>
      <c r="D280" s="224">
        <v>210</v>
      </c>
      <c r="E280" s="240">
        <f>TRUNC((Percentage!E5-'HC Classic Score'!D280)*Percentage!C5)</f>
        <v>0</v>
      </c>
      <c r="F280" s="228"/>
      <c r="G280" s="229"/>
      <c r="H280" s="245"/>
      <c r="I280" s="215">
        <f>SUM(F280:H280)</f>
        <v>0</v>
      </c>
      <c r="J280" s="241">
        <f>E280*3</f>
        <v>0</v>
      </c>
      <c r="K280" s="199">
        <f>SUM(I280:J280)</f>
        <v>0</v>
      </c>
      <c r="L280" s="228"/>
      <c r="M280" s="230"/>
      <c r="N280" s="242">
        <f>E280*2</f>
        <v>0</v>
      </c>
      <c r="O280" s="199">
        <f>SUM(K280:N280)</f>
        <v>0</v>
      </c>
    </row>
    <row r="281" spans="1:22" ht="24" customHeight="1">
      <c r="B281" s="164"/>
      <c r="C281" s="43"/>
      <c r="D281" s="43"/>
      <c r="E281" s="235"/>
      <c r="F281" s="112"/>
      <c r="G281" s="43"/>
      <c r="H281" s="43"/>
      <c r="I281" s="8"/>
      <c r="J281" s="243"/>
      <c r="K281" s="118"/>
    </row>
    <row r="282" spans="1:22" ht="48" customHeight="1">
      <c r="B282" s="164"/>
      <c r="E282" s="235"/>
      <c r="F282" s="112"/>
      <c r="J282" s="244"/>
    </row>
    <row r="283" spans="1:22" ht="30.75" customHeight="1">
      <c r="A283" s="9"/>
      <c r="B283" s="272" t="s">
        <v>794</v>
      </c>
      <c r="C283" s="126"/>
      <c r="D283" s="211" t="s">
        <v>180</v>
      </c>
      <c r="E283" s="237" t="s">
        <v>187</v>
      </c>
      <c r="F283" s="183" t="s">
        <v>346</v>
      </c>
      <c r="G283" s="212" t="s">
        <v>347</v>
      </c>
      <c r="H283" s="213" t="s">
        <v>348</v>
      </c>
      <c r="I283" s="180" t="s">
        <v>349</v>
      </c>
      <c r="J283" s="238" t="s">
        <v>350</v>
      </c>
      <c r="K283" s="71" t="s">
        <v>191</v>
      </c>
      <c r="L283" s="183" t="s">
        <v>543</v>
      </c>
      <c r="M283" s="184" t="s">
        <v>544</v>
      </c>
      <c r="N283" s="239" t="s">
        <v>545</v>
      </c>
      <c r="O283" s="71" t="s">
        <v>191</v>
      </c>
      <c r="P283" s="9"/>
      <c r="Q283" s="9"/>
      <c r="R283" s="9"/>
      <c r="S283" s="9"/>
      <c r="T283" s="9"/>
      <c r="U283" s="9"/>
      <c r="V283" s="9"/>
    </row>
    <row r="284" spans="1:22" ht="24.75" customHeight="1">
      <c r="B284" s="267"/>
      <c r="C284" s="61" t="str">
        <f>Roster!C125</f>
        <v>Melinda Alonzo</v>
      </c>
      <c r="D284" s="224">
        <v>210</v>
      </c>
      <c r="E284" s="240">
        <f>TRUNC((Percentage!E5-'HC Classic Score'!D284)*Percentage!C5)</f>
        <v>0</v>
      </c>
      <c r="F284" s="228"/>
      <c r="G284" s="229"/>
      <c r="H284" s="245"/>
      <c r="I284" s="215">
        <f>SUM(F284:H284)</f>
        <v>0</v>
      </c>
      <c r="J284" s="241">
        <f>E284*3</f>
        <v>0</v>
      </c>
      <c r="K284" s="199">
        <f>SUM(I284:J284)</f>
        <v>0</v>
      </c>
      <c r="L284" s="228"/>
      <c r="M284" s="230"/>
      <c r="N284" s="242">
        <f>E284*2</f>
        <v>0</v>
      </c>
      <c r="O284" s="199">
        <f>SUM(K284:N284)</f>
        <v>0</v>
      </c>
    </row>
    <row r="285" spans="1:22" ht="24" customHeight="1">
      <c r="B285" s="164"/>
      <c r="C285" s="43"/>
      <c r="D285" s="43"/>
      <c r="E285" s="235"/>
      <c r="F285" s="112"/>
      <c r="G285" s="43"/>
      <c r="H285" s="43"/>
      <c r="I285" s="8"/>
      <c r="J285" s="243"/>
      <c r="K285" s="118"/>
    </row>
    <row r="286" spans="1:22" ht="48" customHeight="1">
      <c r="B286" s="164"/>
      <c r="E286" s="235"/>
      <c r="F286" s="112"/>
      <c r="J286" s="244"/>
    </row>
    <row r="287" spans="1:22" ht="30.75" customHeight="1">
      <c r="A287" s="9"/>
      <c r="B287" s="302" t="s">
        <v>795</v>
      </c>
      <c r="C287" s="126"/>
      <c r="D287" s="211" t="s">
        <v>180</v>
      </c>
      <c r="E287" s="237" t="s">
        <v>187</v>
      </c>
      <c r="F287" s="183" t="s">
        <v>346</v>
      </c>
      <c r="G287" s="212" t="s">
        <v>347</v>
      </c>
      <c r="H287" s="213" t="s">
        <v>348</v>
      </c>
      <c r="I287" s="180" t="s">
        <v>349</v>
      </c>
      <c r="J287" s="238" t="s">
        <v>350</v>
      </c>
      <c r="K287" s="71" t="s">
        <v>191</v>
      </c>
      <c r="L287" s="183" t="s">
        <v>543</v>
      </c>
      <c r="M287" s="184" t="s">
        <v>544</v>
      </c>
      <c r="N287" s="239" t="s">
        <v>545</v>
      </c>
      <c r="O287" s="71" t="s">
        <v>191</v>
      </c>
      <c r="P287" s="9"/>
      <c r="Q287" s="9"/>
      <c r="R287" s="9"/>
      <c r="S287" s="9"/>
      <c r="T287" s="9"/>
      <c r="U287" s="9"/>
      <c r="V287" s="9"/>
    </row>
    <row r="288" spans="1:22" ht="24.75" customHeight="1">
      <c r="B288" s="303"/>
      <c r="C288" s="61" t="str">
        <f>Roster!C126</f>
        <v>Albert Ponder</v>
      </c>
      <c r="D288" s="214">
        <f>Roster!I126</f>
        <v>187</v>
      </c>
      <c r="E288" s="240">
        <f>TRUNC((Percentage!E5-'HC Classic Score'!D288)*Percentage!C5)</f>
        <v>20</v>
      </c>
      <c r="F288" s="154">
        <v>174</v>
      </c>
      <c r="G288" s="155">
        <v>160</v>
      </c>
      <c r="H288" s="193">
        <v>163</v>
      </c>
      <c r="I288" s="215">
        <f>SUM(F288:H288)</f>
        <v>497</v>
      </c>
      <c r="J288" s="241">
        <f>E288*3</f>
        <v>60</v>
      </c>
      <c r="K288" s="199">
        <f>SUM(I288:J288)</f>
        <v>557</v>
      </c>
      <c r="L288" s="228"/>
      <c r="M288" s="230"/>
      <c r="N288" s="242">
        <f>E288*2</f>
        <v>40</v>
      </c>
      <c r="O288" s="199">
        <f>SUM(K288:N288)</f>
        <v>597</v>
      </c>
    </row>
    <row r="289" spans="1:22" ht="24" customHeight="1">
      <c r="B289" s="164"/>
      <c r="C289" s="43"/>
      <c r="D289" s="43"/>
      <c r="E289" s="235"/>
      <c r="F289" s="112"/>
      <c r="G289" s="43"/>
      <c r="H289" s="43"/>
      <c r="I289" s="8"/>
      <c r="J289" s="243"/>
      <c r="K289" s="118"/>
    </row>
    <row r="290" spans="1:22" ht="48" customHeight="1">
      <c r="B290" s="164"/>
      <c r="E290" s="235"/>
      <c r="F290" s="112"/>
      <c r="J290" s="244"/>
    </row>
    <row r="291" spans="1:22" ht="30.75" customHeight="1">
      <c r="A291" s="9"/>
      <c r="B291" s="272" t="s">
        <v>796</v>
      </c>
      <c r="C291" s="126"/>
      <c r="D291" s="211" t="s">
        <v>180</v>
      </c>
      <c r="E291" s="237" t="s">
        <v>187</v>
      </c>
      <c r="F291" s="183" t="s">
        <v>346</v>
      </c>
      <c r="G291" s="212" t="s">
        <v>347</v>
      </c>
      <c r="H291" s="213" t="s">
        <v>348</v>
      </c>
      <c r="I291" s="180" t="s">
        <v>349</v>
      </c>
      <c r="J291" s="238" t="s">
        <v>350</v>
      </c>
      <c r="K291" s="71" t="s">
        <v>191</v>
      </c>
      <c r="L291" s="183" t="s">
        <v>543</v>
      </c>
      <c r="M291" s="184" t="s">
        <v>544</v>
      </c>
      <c r="N291" s="239" t="s">
        <v>545</v>
      </c>
      <c r="O291" s="71" t="s">
        <v>191</v>
      </c>
      <c r="P291" s="9"/>
      <c r="Q291" s="9"/>
      <c r="R291" s="9"/>
      <c r="S291" s="9"/>
      <c r="T291" s="9"/>
      <c r="U291" s="9"/>
      <c r="V291" s="9"/>
    </row>
    <row r="292" spans="1:22" ht="24.75" customHeight="1">
      <c r="B292" s="267"/>
      <c r="C292" s="61" t="str">
        <f>Roster!C130</f>
        <v>Janet Bowman</v>
      </c>
      <c r="D292" s="224">
        <v>210</v>
      </c>
      <c r="E292" s="240">
        <f>TRUNC((Percentage!E5-'HC Classic Score'!D292)*Percentage!C5)</f>
        <v>0</v>
      </c>
      <c r="F292" s="228"/>
      <c r="G292" s="229"/>
      <c r="H292" s="245"/>
      <c r="I292" s="215">
        <f>SUM(F292:H292)</f>
        <v>0</v>
      </c>
      <c r="J292" s="241">
        <f>E292*3</f>
        <v>0</v>
      </c>
      <c r="K292" s="199">
        <f>SUM(I292:J292)</f>
        <v>0</v>
      </c>
      <c r="L292" s="228"/>
      <c r="M292" s="230"/>
      <c r="N292" s="242">
        <f>E292*2</f>
        <v>0</v>
      </c>
      <c r="O292" s="199">
        <f>SUM(K292:N292)</f>
        <v>0</v>
      </c>
    </row>
    <row r="293" spans="1:22" ht="24" customHeight="1">
      <c r="B293" s="164"/>
      <c r="C293" s="43"/>
      <c r="D293" s="43"/>
      <c r="E293" s="235"/>
      <c r="F293" s="112"/>
      <c r="G293" s="43"/>
      <c r="H293" s="43"/>
      <c r="I293" s="8"/>
      <c r="J293" s="243"/>
      <c r="K293" s="118"/>
    </row>
    <row r="294" spans="1:22" ht="48" customHeight="1">
      <c r="B294" s="164"/>
      <c r="E294" s="235"/>
      <c r="F294" s="112"/>
      <c r="J294" s="244"/>
    </row>
    <row r="295" spans="1:22" ht="30.75" customHeight="1">
      <c r="A295" s="9"/>
      <c r="B295" s="304" t="s">
        <v>797</v>
      </c>
      <c r="C295" s="126"/>
      <c r="D295" s="211" t="s">
        <v>180</v>
      </c>
      <c r="E295" s="237" t="s">
        <v>187</v>
      </c>
      <c r="F295" s="183" t="s">
        <v>346</v>
      </c>
      <c r="G295" s="212" t="s">
        <v>347</v>
      </c>
      <c r="H295" s="213" t="s">
        <v>348</v>
      </c>
      <c r="I295" s="180" t="s">
        <v>349</v>
      </c>
      <c r="J295" s="238" t="s">
        <v>350</v>
      </c>
      <c r="K295" s="71" t="s">
        <v>191</v>
      </c>
      <c r="L295" s="183" t="s">
        <v>543</v>
      </c>
      <c r="M295" s="184" t="s">
        <v>544</v>
      </c>
      <c r="N295" s="239" t="s">
        <v>545</v>
      </c>
      <c r="O295" s="71" t="s">
        <v>191</v>
      </c>
      <c r="P295" s="9"/>
      <c r="Q295" s="9"/>
      <c r="R295" s="9"/>
      <c r="S295" s="9"/>
      <c r="T295" s="9"/>
      <c r="U295" s="9"/>
      <c r="V295" s="9"/>
    </row>
    <row r="296" spans="1:22" ht="24.75" customHeight="1">
      <c r="B296" s="303"/>
      <c r="C296" s="61" t="str">
        <f>Roster!C131</f>
        <v>Rex Ryan</v>
      </c>
      <c r="D296" s="214">
        <f>Roster!I131</f>
        <v>144</v>
      </c>
      <c r="E296" s="240">
        <f>TRUNC((Percentage!E5-'HC Classic Score'!D296)*Percentage!C5)</f>
        <v>59</v>
      </c>
      <c r="F296" s="154">
        <v>133</v>
      </c>
      <c r="G296" s="155">
        <v>129</v>
      </c>
      <c r="H296" s="193">
        <v>134</v>
      </c>
      <c r="I296" s="215">
        <f>SUM(F296:H296)</f>
        <v>396</v>
      </c>
      <c r="J296" s="241">
        <f>E296*3</f>
        <v>177</v>
      </c>
      <c r="K296" s="199">
        <f>SUM(I296:J296)</f>
        <v>573</v>
      </c>
      <c r="L296" s="228"/>
      <c r="M296" s="230"/>
      <c r="N296" s="242">
        <f>E296*2</f>
        <v>118</v>
      </c>
      <c r="O296" s="199">
        <f>SUM(K296:N296)</f>
        <v>691</v>
      </c>
    </row>
    <row r="297" spans="1:22" ht="24" customHeight="1">
      <c r="B297" s="164"/>
      <c r="C297" s="43"/>
      <c r="D297" s="43"/>
      <c r="E297" s="235"/>
      <c r="F297" s="112"/>
      <c r="G297" s="43"/>
      <c r="H297" s="43"/>
      <c r="I297" s="8"/>
      <c r="J297" s="243"/>
      <c r="K297" s="118"/>
    </row>
    <row r="298" spans="1:22" ht="48" customHeight="1">
      <c r="B298" s="164"/>
      <c r="E298" s="235"/>
      <c r="F298" s="112"/>
      <c r="J298" s="244"/>
    </row>
    <row r="299" spans="1:22" ht="30.75" customHeight="1">
      <c r="A299" s="9"/>
      <c r="B299" s="304" t="s">
        <v>798</v>
      </c>
      <c r="C299" s="126"/>
      <c r="D299" s="211" t="s">
        <v>180</v>
      </c>
      <c r="E299" s="237" t="s">
        <v>187</v>
      </c>
      <c r="F299" s="183" t="s">
        <v>346</v>
      </c>
      <c r="G299" s="212" t="s">
        <v>347</v>
      </c>
      <c r="H299" s="213" t="s">
        <v>348</v>
      </c>
      <c r="I299" s="180" t="s">
        <v>349</v>
      </c>
      <c r="J299" s="238" t="s">
        <v>350</v>
      </c>
      <c r="K299" s="71" t="s">
        <v>191</v>
      </c>
      <c r="L299" s="183" t="s">
        <v>543</v>
      </c>
      <c r="M299" s="184" t="s">
        <v>544</v>
      </c>
      <c r="N299" s="239" t="s">
        <v>545</v>
      </c>
      <c r="O299" s="71" t="s">
        <v>191</v>
      </c>
      <c r="P299" s="9"/>
      <c r="Q299" s="9"/>
      <c r="R299" s="9"/>
      <c r="S299" s="9"/>
      <c r="T299" s="9"/>
      <c r="U299" s="9"/>
      <c r="V299" s="9"/>
    </row>
    <row r="300" spans="1:22" ht="24.75" customHeight="1">
      <c r="B300" s="303"/>
      <c r="C300" s="61" t="str">
        <f>Roster!C132</f>
        <v>Michael Hellman</v>
      </c>
      <c r="D300" s="214">
        <f>Roster!I132</f>
        <v>148</v>
      </c>
      <c r="E300" s="240">
        <f>TRUNC((Percentage!E5-'HC Classic Score'!D300)*Percentage!C5)</f>
        <v>55</v>
      </c>
      <c r="F300" s="154">
        <v>200</v>
      </c>
      <c r="G300" s="155">
        <v>126</v>
      </c>
      <c r="H300" s="193">
        <v>153</v>
      </c>
      <c r="I300" s="215">
        <f>SUM(F300:H300)</f>
        <v>479</v>
      </c>
      <c r="J300" s="241">
        <f>E300*3</f>
        <v>165</v>
      </c>
      <c r="K300" s="199">
        <f>SUM(I300:J300)</f>
        <v>644</v>
      </c>
      <c r="L300" s="228"/>
      <c r="M300" s="230"/>
      <c r="N300" s="242">
        <f>E300*2</f>
        <v>110</v>
      </c>
      <c r="O300" s="199">
        <f>SUM(K300:N300)</f>
        <v>754</v>
      </c>
    </row>
    <row r="301" spans="1:22" ht="24" customHeight="1">
      <c r="B301" s="164"/>
      <c r="C301" s="43"/>
      <c r="D301" s="43"/>
      <c r="E301" s="235"/>
      <c r="F301" s="112"/>
      <c r="G301" s="43"/>
      <c r="H301" s="43"/>
      <c r="I301" s="8"/>
      <c r="J301" s="243"/>
      <c r="K301" s="118"/>
    </row>
    <row r="302" spans="1:22" ht="48" customHeight="1">
      <c r="B302" s="164"/>
      <c r="E302" s="235"/>
      <c r="F302" s="112"/>
      <c r="J302" s="244"/>
    </row>
    <row r="303" spans="1:22" ht="30.75" customHeight="1">
      <c r="A303" s="9"/>
      <c r="B303" s="272" t="s">
        <v>799</v>
      </c>
      <c r="C303" s="126"/>
      <c r="D303" s="211" t="s">
        <v>180</v>
      </c>
      <c r="E303" s="237" t="s">
        <v>187</v>
      </c>
      <c r="F303" s="183" t="s">
        <v>346</v>
      </c>
      <c r="G303" s="212" t="s">
        <v>347</v>
      </c>
      <c r="H303" s="213" t="s">
        <v>348</v>
      </c>
      <c r="I303" s="180" t="s">
        <v>349</v>
      </c>
      <c r="J303" s="238" t="s">
        <v>350</v>
      </c>
      <c r="K303" s="71" t="s">
        <v>191</v>
      </c>
      <c r="L303" s="183" t="s">
        <v>543</v>
      </c>
      <c r="M303" s="184" t="s">
        <v>544</v>
      </c>
      <c r="N303" s="239" t="s">
        <v>545</v>
      </c>
      <c r="O303" s="71" t="s">
        <v>191</v>
      </c>
      <c r="P303" s="9"/>
      <c r="Q303" s="9"/>
      <c r="R303" s="9"/>
      <c r="S303" s="9"/>
      <c r="T303" s="9"/>
      <c r="U303" s="9"/>
      <c r="V303" s="9"/>
    </row>
    <row r="304" spans="1:22" ht="24.75" customHeight="1">
      <c r="B304" s="267"/>
      <c r="C304" s="61" t="str">
        <f>Roster!C133</f>
        <v>Jimmy Perez</v>
      </c>
      <c r="D304" s="224">
        <v>210</v>
      </c>
      <c r="E304" s="240">
        <f>TRUNC((Percentage!E5-'HC Classic Score'!D304)*Percentage!C5)</f>
        <v>0</v>
      </c>
      <c r="F304" s="228"/>
      <c r="G304" s="229"/>
      <c r="H304" s="245"/>
      <c r="I304" s="215">
        <f>SUM(F304:H304)</f>
        <v>0</v>
      </c>
      <c r="J304" s="241">
        <f>E304*3</f>
        <v>0</v>
      </c>
      <c r="K304" s="199">
        <f>SUM(I304:J304)</f>
        <v>0</v>
      </c>
      <c r="L304" s="228"/>
      <c r="M304" s="230"/>
      <c r="N304" s="242">
        <f>E304*2</f>
        <v>0</v>
      </c>
      <c r="O304" s="199">
        <f>SUM(K304:N304)</f>
        <v>0</v>
      </c>
    </row>
    <row r="305" spans="1:22" ht="24" customHeight="1">
      <c r="B305" s="164"/>
      <c r="C305" s="43"/>
      <c r="D305" s="43"/>
      <c r="E305" s="235"/>
      <c r="F305" s="112"/>
      <c r="G305" s="43"/>
      <c r="H305" s="43"/>
      <c r="I305" s="8"/>
      <c r="J305" s="243"/>
      <c r="K305" s="118"/>
    </row>
    <row r="306" spans="1:22" ht="48" customHeight="1">
      <c r="B306" s="164"/>
      <c r="E306" s="235"/>
      <c r="F306" s="112"/>
      <c r="J306" s="244"/>
    </row>
    <row r="307" spans="1:22" ht="30.75" customHeight="1">
      <c r="A307" s="9"/>
      <c r="B307" s="272" t="s">
        <v>800</v>
      </c>
      <c r="C307" s="126"/>
      <c r="D307" s="211" t="s">
        <v>180</v>
      </c>
      <c r="E307" s="237" t="s">
        <v>187</v>
      </c>
      <c r="F307" s="183" t="s">
        <v>346</v>
      </c>
      <c r="G307" s="212" t="s">
        <v>347</v>
      </c>
      <c r="H307" s="213" t="s">
        <v>348</v>
      </c>
      <c r="I307" s="180" t="s">
        <v>349</v>
      </c>
      <c r="J307" s="238" t="s">
        <v>350</v>
      </c>
      <c r="K307" s="71" t="s">
        <v>191</v>
      </c>
      <c r="L307" s="183" t="s">
        <v>543</v>
      </c>
      <c r="M307" s="184" t="s">
        <v>544</v>
      </c>
      <c r="N307" s="239" t="s">
        <v>545</v>
      </c>
      <c r="O307" s="71" t="s">
        <v>191</v>
      </c>
      <c r="P307" s="9"/>
      <c r="Q307" s="9"/>
      <c r="R307" s="9"/>
      <c r="S307" s="9"/>
      <c r="T307" s="9"/>
      <c r="U307" s="9"/>
      <c r="V307" s="9"/>
    </row>
    <row r="308" spans="1:22" ht="24.75" customHeight="1">
      <c r="B308" s="267"/>
      <c r="C308" s="61" t="str">
        <f>Roster!C137</f>
        <v>Phillip Higginbotham</v>
      </c>
      <c r="D308" s="224">
        <v>210</v>
      </c>
      <c r="E308" s="240">
        <f>TRUNC((Percentage!E5-'HC Classic Score'!D308)*Percentage!C5)</f>
        <v>0</v>
      </c>
      <c r="F308" s="228"/>
      <c r="G308" s="229"/>
      <c r="H308" s="245"/>
      <c r="I308" s="215">
        <f>SUM(F308:H308)</f>
        <v>0</v>
      </c>
      <c r="J308" s="241">
        <f>E308*3</f>
        <v>0</v>
      </c>
      <c r="K308" s="199">
        <f>SUM(I308:J308)</f>
        <v>0</v>
      </c>
      <c r="L308" s="228"/>
      <c r="M308" s="230"/>
      <c r="N308" s="242">
        <f>E308*2</f>
        <v>0</v>
      </c>
      <c r="O308" s="199">
        <f>SUM(K308:N308)</f>
        <v>0</v>
      </c>
    </row>
    <row r="309" spans="1:22" ht="24" customHeight="1">
      <c r="B309" s="164"/>
      <c r="C309" s="43"/>
      <c r="D309" s="43"/>
      <c r="E309" s="235"/>
      <c r="F309" s="112"/>
      <c r="G309" s="43"/>
      <c r="H309" s="43"/>
      <c r="I309" s="8"/>
      <c r="J309" s="243"/>
      <c r="K309" s="118"/>
    </row>
    <row r="310" spans="1:22" ht="48" customHeight="1">
      <c r="B310" s="164"/>
      <c r="E310" s="235"/>
      <c r="F310" s="112"/>
      <c r="J310" s="244"/>
    </row>
    <row r="311" spans="1:22" ht="30.75" customHeight="1">
      <c r="A311" s="9"/>
      <c r="B311" s="272" t="s">
        <v>801</v>
      </c>
      <c r="C311" s="126"/>
      <c r="D311" s="211" t="s">
        <v>180</v>
      </c>
      <c r="E311" s="237" t="s">
        <v>187</v>
      </c>
      <c r="F311" s="183" t="s">
        <v>346</v>
      </c>
      <c r="G311" s="212" t="s">
        <v>347</v>
      </c>
      <c r="H311" s="213" t="s">
        <v>348</v>
      </c>
      <c r="I311" s="180" t="s">
        <v>349</v>
      </c>
      <c r="J311" s="238" t="s">
        <v>350</v>
      </c>
      <c r="K311" s="71" t="s">
        <v>191</v>
      </c>
      <c r="L311" s="183" t="s">
        <v>543</v>
      </c>
      <c r="M311" s="184" t="s">
        <v>544</v>
      </c>
      <c r="N311" s="239" t="s">
        <v>545</v>
      </c>
      <c r="O311" s="71" t="s">
        <v>191</v>
      </c>
      <c r="P311" s="9"/>
      <c r="Q311" s="9"/>
      <c r="R311" s="9"/>
      <c r="S311" s="9"/>
      <c r="T311" s="9"/>
      <c r="U311" s="9"/>
      <c r="V311" s="9"/>
    </row>
    <row r="312" spans="1:22" ht="24.75" customHeight="1">
      <c r="B312" s="267"/>
      <c r="C312" s="61" t="str">
        <f>Roster!C138</f>
        <v>Jorge Meraz</v>
      </c>
      <c r="D312" s="224">
        <v>210</v>
      </c>
      <c r="E312" s="240">
        <f>TRUNC((Percentage!E5-'HC Classic Score'!D312)*Percentage!C5)</f>
        <v>0</v>
      </c>
      <c r="F312" s="228"/>
      <c r="G312" s="229"/>
      <c r="H312" s="245"/>
      <c r="I312" s="215">
        <f>SUM(F312:H312)</f>
        <v>0</v>
      </c>
      <c r="J312" s="241">
        <f>E312*3</f>
        <v>0</v>
      </c>
      <c r="K312" s="199">
        <f>SUM(I312:J312)</f>
        <v>0</v>
      </c>
      <c r="L312" s="228"/>
      <c r="M312" s="230"/>
      <c r="N312" s="242">
        <f>E312*2</f>
        <v>0</v>
      </c>
      <c r="O312" s="199">
        <f>SUM(K312:N312)</f>
        <v>0</v>
      </c>
    </row>
    <row r="313" spans="1:22" ht="24" customHeight="1">
      <c r="B313" s="164"/>
      <c r="C313" s="43"/>
      <c r="D313" s="43"/>
      <c r="E313" s="235"/>
      <c r="F313" s="112"/>
      <c r="G313" s="43"/>
      <c r="H313" s="43"/>
      <c r="I313" s="8"/>
      <c r="J313" s="243"/>
      <c r="K313" s="118"/>
    </row>
    <row r="314" spans="1:22" ht="48" customHeight="1">
      <c r="B314" s="164"/>
      <c r="E314" s="235"/>
      <c r="F314" s="112"/>
      <c r="J314" s="244"/>
    </row>
    <row r="315" spans="1:22" ht="30.75" customHeight="1">
      <c r="A315" s="9"/>
      <c r="B315" s="272" t="s">
        <v>802</v>
      </c>
      <c r="C315" s="126"/>
      <c r="D315" s="211" t="s">
        <v>180</v>
      </c>
      <c r="E315" s="237" t="s">
        <v>187</v>
      </c>
      <c r="F315" s="183" t="s">
        <v>346</v>
      </c>
      <c r="G315" s="212" t="s">
        <v>347</v>
      </c>
      <c r="H315" s="213" t="s">
        <v>348</v>
      </c>
      <c r="I315" s="180" t="s">
        <v>349</v>
      </c>
      <c r="J315" s="238" t="s">
        <v>350</v>
      </c>
      <c r="K315" s="71" t="s">
        <v>191</v>
      </c>
      <c r="L315" s="183" t="s">
        <v>543</v>
      </c>
      <c r="M315" s="184" t="s">
        <v>544</v>
      </c>
      <c r="N315" s="239" t="s">
        <v>545</v>
      </c>
      <c r="O315" s="71" t="s">
        <v>191</v>
      </c>
      <c r="P315" s="9"/>
      <c r="Q315" s="9"/>
      <c r="R315" s="9"/>
      <c r="S315" s="9"/>
      <c r="T315" s="9"/>
      <c r="U315" s="9"/>
      <c r="V315" s="9"/>
    </row>
    <row r="316" spans="1:22" ht="24.75" customHeight="1">
      <c r="B316" s="267"/>
      <c r="C316" s="61" t="str">
        <f>Roster!C139</f>
        <v>Jennifer Sizemore</v>
      </c>
      <c r="D316" s="224">
        <v>210</v>
      </c>
      <c r="E316" s="240">
        <f>TRUNC((Percentage!E5-'HC Classic Score'!D316)*Percentage!C5)</f>
        <v>0</v>
      </c>
      <c r="F316" s="228"/>
      <c r="G316" s="229"/>
      <c r="H316" s="245"/>
      <c r="I316" s="215">
        <f>SUM(F316:H316)</f>
        <v>0</v>
      </c>
      <c r="J316" s="241">
        <f>E316*3</f>
        <v>0</v>
      </c>
      <c r="K316" s="199">
        <f>SUM(I316:J316)</f>
        <v>0</v>
      </c>
      <c r="L316" s="228"/>
      <c r="M316" s="230"/>
      <c r="N316" s="242">
        <f>E316*2</f>
        <v>0</v>
      </c>
      <c r="O316" s="199">
        <f>SUM(K316:N316)</f>
        <v>0</v>
      </c>
    </row>
    <row r="317" spans="1:22" ht="24" customHeight="1">
      <c r="B317" s="164"/>
      <c r="C317" s="43"/>
      <c r="D317" s="43"/>
      <c r="E317" s="235"/>
      <c r="F317" s="112"/>
      <c r="G317" s="43"/>
      <c r="H317" s="43"/>
      <c r="I317" s="8"/>
      <c r="J317" s="243"/>
      <c r="K317" s="118"/>
    </row>
    <row r="318" spans="1:22" ht="48" customHeight="1">
      <c r="B318" s="164"/>
      <c r="E318" s="235"/>
      <c r="F318" s="112"/>
      <c r="J318" s="244"/>
    </row>
    <row r="319" spans="1:22" ht="30.75" customHeight="1">
      <c r="A319" s="9"/>
      <c r="B319" s="272" t="s">
        <v>803</v>
      </c>
      <c r="C319" s="126"/>
      <c r="D319" s="211" t="s">
        <v>180</v>
      </c>
      <c r="E319" s="237" t="s">
        <v>187</v>
      </c>
      <c r="F319" s="183" t="s">
        <v>346</v>
      </c>
      <c r="G319" s="212" t="s">
        <v>347</v>
      </c>
      <c r="H319" s="213" t="s">
        <v>348</v>
      </c>
      <c r="I319" s="180" t="s">
        <v>349</v>
      </c>
      <c r="J319" s="238" t="s">
        <v>350</v>
      </c>
      <c r="K319" s="71" t="s">
        <v>191</v>
      </c>
      <c r="L319" s="183" t="s">
        <v>543</v>
      </c>
      <c r="M319" s="184" t="s">
        <v>544</v>
      </c>
      <c r="N319" s="239" t="s">
        <v>545</v>
      </c>
      <c r="O319" s="71" t="s">
        <v>191</v>
      </c>
      <c r="P319" s="9"/>
      <c r="Q319" s="9"/>
      <c r="R319" s="9"/>
      <c r="S319" s="9"/>
      <c r="T319" s="9"/>
      <c r="U319" s="9"/>
      <c r="V319" s="9"/>
    </row>
    <row r="320" spans="1:22" ht="24.75" customHeight="1">
      <c r="B320" s="267"/>
      <c r="C320" s="61" t="str">
        <f>Roster!C140</f>
        <v>Jerry Ferguson</v>
      </c>
      <c r="D320" s="224">
        <v>210</v>
      </c>
      <c r="E320" s="240">
        <f>TRUNC((Percentage!E5-'HC Classic Score'!D320)*Percentage!C5)</f>
        <v>0</v>
      </c>
      <c r="F320" s="228"/>
      <c r="G320" s="229"/>
      <c r="H320" s="245"/>
      <c r="I320" s="215">
        <f>SUM(F320:H320)</f>
        <v>0</v>
      </c>
      <c r="J320" s="241">
        <f>E320*3</f>
        <v>0</v>
      </c>
      <c r="K320" s="199">
        <f>SUM(I320:J320)</f>
        <v>0</v>
      </c>
      <c r="L320" s="228"/>
      <c r="M320" s="230"/>
      <c r="N320" s="242">
        <f>E320*2</f>
        <v>0</v>
      </c>
      <c r="O320" s="199">
        <f>SUM(K320:N320)</f>
        <v>0</v>
      </c>
    </row>
    <row r="321" spans="1:22" ht="24" customHeight="1">
      <c r="B321" s="164"/>
      <c r="C321" s="43"/>
      <c r="D321" s="43"/>
      <c r="E321" s="235"/>
      <c r="F321" s="112"/>
      <c r="G321" s="43"/>
      <c r="H321" s="43"/>
      <c r="I321" s="8"/>
      <c r="J321" s="243"/>
      <c r="K321" s="118"/>
    </row>
    <row r="322" spans="1:22" ht="48" customHeight="1">
      <c r="B322" s="164"/>
      <c r="E322" s="235"/>
      <c r="F322" s="112"/>
      <c r="J322" s="244"/>
    </row>
    <row r="323" spans="1:22" ht="30.75" customHeight="1">
      <c r="A323" s="9"/>
      <c r="B323" s="272" t="s">
        <v>804</v>
      </c>
      <c r="C323" s="126"/>
      <c r="D323" s="211" t="s">
        <v>180</v>
      </c>
      <c r="E323" s="237" t="s">
        <v>187</v>
      </c>
      <c r="F323" s="183" t="s">
        <v>346</v>
      </c>
      <c r="G323" s="212" t="s">
        <v>347</v>
      </c>
      <c r="H323" s="213" t="s">
        <v>348</v>
      </c>
      <c r="I323" s="180" t="s">
        <v>349</v>
      </c>
      <c r="J323" s="238" t="s">
        <v>350</v>
      </c>
      <c r="K323" s="71" t="s">
        <v>191</v>
      </c>
      <c r="L323" s="183" t="s">
        <v>543</v>
      </c>
      <c r="M323" s="184" t="s">
        <v>544</v>
      </c>
      <c r="N323" s="239" t="s">
        <v>545</v>
      </c>
      <c r="O323" s="71" t="s">
        <v>191</v>
      </c>
      <c r="P323" s="9"/>
      <c r="Q323" s="9"/>
      <c r="R323" s="9"/>
      <c r="S323" s="9"/>
      <c r="T323" s="9"/>
      <c r="U323" s="9"/>
      <c r="V323" s="9"/>
    </row>
    <row r="324" spans="1:22" ht="24.75" customHeight="1">
      <c r="B324" s="267"/>
      <c r="C324" s="61" t="str">
        <f>Roster!C144</f>
        <v>Bryon Campbell</v>
      </c>
      <c r="D324" s="224">
        <v>210</v>
      </c>
      <c r="E324" s="240">
        <f>TRUNC((Percentage!E5-'HC Classic Score'!D324)*Percentage!C5)</f>
        <v>0</v>
      </c>
      <c r="F324" s="228"/>
      <c r="G324" s="229"/>
      <c r="H324" s="245"/>
      <c r="I324" s="215">
        <f>SUM(F324:H324)</f>
        <v>0</v>
      </c>
      <c r="J324" s="241">
        <f>E324*3</f>
        <v>0</v>
      </c>
      <c r="K324" s="199">
        <f>SUM(I324:J324)</f>
        <v>0</v>
      </c>
      <c r="L324" s="228"/>
      <c r="M324" s="230"/>
      <c r="N324" s="242">
        <f>E324*2</f>
        <v>0</v>
      </c>
      <c r="O324" s="199">
        <f>SUM(K324:N324)</f>
        <v>0</v>
      </c>
    </row>
    <row r="325" spans="1:22" ht="24" customHeight="1">
      <c r="B325" s="164"/>
      <c r="C325" s="43"/>
      <c r="D325" s="43"/>
      <c r="E325" s="235"/>
      <c r="F325" s="112"/>
      <c r="G325" s="43"/>
      <c r="H325" s="43"/>
      <c r="I325" s="8"/>
      <c r="J325" s="243"/>
      <c r="K325" s="118"/>
    </row>
    <row r="326" spans="1:22" ht="48" customHeight="1">
      <c r="B326" s="164"/>
      <c r="E326" s="235"/>
      <c r="F326" s="112"/>
      <c r="J326" s="244"/>
    </row>
    <row r="327" spans="1:22" ht="30.75" customHeight="1">
      <c r="A327" s="9"/>
      <c r="B327" s="302" t="s">
        <v>805</v>
      </c>
      <c r="C327" s="126"/>
      <c r="D327" s="211" t="s">
        <v>180</v>
      </c>
      <c r="E327" s="237" t="s">
        <v>187</v>
      </c>
      <c r="F327" s="183" t="s">
        <v>346</v>
      </c>
      <c r="G327" s="212" t="s">
        <v>347</v>
      </c>
      <c r="H327" s="213" t="s">
        <v>348</v>
      </c>
      <c r="I327" s="180" t="s">
        <v>349</v>
      </c>
      <c r="J327" s="238" t="s">
        <v>350</v>
      </c>
      <c r="K327" s="71" t="s">
        <v>191</v>
      </c>
      <c r="L327" s="183" t="s">
        <v>543</v>
      </c>
      <c r="M327" s="184" t="s">
        <v>544</v>
      </c>
      <c r="N327" s="239" t="s">
        <v>545</v>
      </c>
      <c r="O327" s="71" t="s">
        <v>191</v>
      </c>
      <c r="P327" s="9"/>
      <c r="Q327" s="9"/>
      <c r="R327" s="9"/>
      <c r="S327" s="9"/>
      <c r="T327" s="9"/>
      <c r="U327" s="9"/>
      <c r="V327" s="9"/>
    </row>
    <row r="328" spans="1:22" ht="24.75" customHeight="1">
      <c r="B328" s="303"/>
      <c r="C328" s="61" t="str">
        <f>Roster!C145</f>
        <v>Melchora Lee</v>
      </c>
      <c r="D328" s="214">
        <f>Roster!I145</f>
        <v>186</v>
      </c>
      <c r="E328" s="240">
        <f>TRUNC((Percentage!E5-'HC Classic Score'!D328)*Percentage!C5)</f>
        <v>21</v>
      </c>
      <c r="F328" s="154">
        <v>218</v>
      </c>
      <c r="G328" s="155">
        <v>221</v>
      </c>
      <c r="H328" s="193">
        <v>188</v>
      </c>
      <c r="I328" s="215">
        <f>SUM(F328:H328)</f>
        <v>627</v>
      </c>
      <c r="J328" s="241">
        <f>E328*3</f>
        <v>63</v>
      </c>
      <c r="K328" s="199">
        <f>SUM(I328:J328)</f>
        <v>690</v>
      </c>
      <c r="L328" s="154">
        <v>191</v>
      </c>
      <c r="M328" s="156">
        <v>147</v>
      </c>
      <c r="N328" s="242">
        <f>E328*2</f>
        <v>42</v>
      </c>
      <c r="O328" s="199">
        <f>SUM(K328:N328)</f>
        <v>1070</v>
      </c>
    </row>
    <row r="329" spans="1:22" ht="24" customHeight="1">
      <c r="B329" s="164"/>
      <c r="C329" s="43"/>
      <c r="D329" s="43"/>
      <c r="E329" s="235"/>
      <c r="F329" s="112"/>
      <c r="G329" s="43"/>
      <c r="H329" s="43"/>
      <c r="I329" s="8"/>
      <c r="J329" s="243"/>
      <c r="K329" s="118"/>
    </row>
    <row r="330" spans="1:22" ht="48" customHeight="1">
      <c r="B330" s="164"/>
      <c r="E330" s="235"/>
      <c r="F330" s="112"/>
      <c r="J330" s="244"/>
    </row>
    <row r="331" spans="1:22" ht="30.75" customHeight="1">
      <c r="A331" s="9"/>
      <c r="B331" s="272" t="s">
        <v>806</v>
      </c>
      <c r="C331" s="126"/>
      <c r="D331" s="211" t="s">
        <v>180</v>
      </c>
      <c r="E331" s="237" t="s">
        <v>187</v>
      </c>
      <c r="F331" s="183" t="s">
        <v>346</v>
      </c>
      <c r="G331" s="212" t="s">
        <v>347</v>
      </c>
      <c r="H331" s="213" t="s">
        <v>348</v>
      </c>
      <c r="I331" s="180" t="s">
        <v>349</v>
      </c>
      <c r="J331" s="238" t="s">
        <v>350</v>
      </c>
      <c r="K331" s="71" t="s">
        <v>191</v>
      </c>
      <c r="L331" s="183" t="s">
        <v>543</v>
      </c>
      <c r="M331" s="184" t="s">
        <v>544</v>
      </c>
      <c r="N331" s="239" t="s">
        <v>545</v>
      </c>
      <c r="O331" s="71" t="s">
        <v>191</v>
      </c>
      <c r="P331" s="9"/>
      <c r="Q331" s="9"/>
      <c r="R331" s="9"/>
      <c r="S331" s="9"/>
      <c r="T331" s="9"/>
      <c r="U331" s="9"/>
      <c r="V331" s="9"/>
    </row>
    <row r="332" spans="1:22" ht="24.75" customHeight="1">
      <c r="B332" s="267"/>
      <c r="C332" s="61" t="str">
        <f>Roster!C146</f>
        <v>Margie Graham</v>
      </c>
      <c r="D332" s="224">
        <v>210</v>
      </c>
      <c r="E332" s="240">
        <f>TRUNC((Percentage!E5-'HC Classic Score'!D332)*Percentage!C5)</f>
        <v>0</v>
      </c>
      <c r="F332" s="228"/>
      <c r="G332" s="229"/>
      <c r="H332" s="245"/>
      <c r="I332" s="215">
        <f>SUM(F332:H332)</f>
        <v>0</v>
      </c>
      <c r="J332" s="241">
        <f>E332*3</f>
        <v>0</v>
      </c>
      <c r="K332" s="199">
        <f>SUM(I332:J332)</f>
        <v>0</v>
      </c>
      <c r="L332" s="228"/>
      <c r="M332" s="230"/>
      <c r="N332" s="242">
        <f>E332*2</f>
        <v>0</v>
      </c>
      <c r="O332" s="199">
        <f>SUM(K332:N332)</f>
        <v>0</v>
      </c>
    </row>
    <row r="333" spans="1:22" ht="24" customHeight="1">
      <c r="B333" s="164"/>
      <c r="C333" s="43"/>
      <c r="D333" s="43"/>
      <c r="E333" s="235"/>
      <c r="F333" s="112"/>
      <c r="G333" s="43"/>
      <c r="H333" s="43"/>
      <c r="I333" s="8"/>
      <c r="J333" s="243"/>
      <c r="K333" s="118"/>
    </row>
    <row r="334" spans="1:22" ht="48" customHeight="1">
      <c r="B334" s="164"/>
      <c r="E334" s="235"/>
      <c r="F334" s="112"/>
      <c r="J334" s="244"/>
    </row>
    <row r="335" spans="1:22" ht="30.75" customHeight="1">
      <c r="A335" s="9"/>
      <c r="B335" s="272" t="s">
        <v>807</v>
      </c>
      <c r="C335" s="126"/>
      <c r="D335" s="211" t="s">
        <v>180</v>
      </c>
      <c r="E335" s="237" t="s">
        <v>187</v>
      </c>
      <c r="F335" s="183" t="s">
        <v>346</v>
      </c>
      <c r="G335" s="212" t="s">
        <v>347</v>
      </c>
      <c r="H335" s="213" t="s">
        <v>348</v>
      </c>
      <c r="I335" s="180" t="s">
        <v>349</v>
      </c>
      <c r="J335" s="238" t="s">
        <v>350</v>
      </c>
      <c r="K335" s="71" t="s">
        <v>191</v>
      </c>
      <c r="L335" s="183" t="s">
        <v>543</v>
      </c>
      <c r="M335" s="184" t="s">
        <v>544</v>
      </c>
      <c r="N335" s="239" t="s">
        <v>545</v>
      </c>
      <c r="O335" s="71" t="s">
        <v>191</v>
      </c>
      <c r="P335" s="9"/>
      <c r="Q335" s="9"/>
      <c r="R335" s="9"/>
      <c r="S335" s="9"/>
      <c r="T335" s="9"/>
      <c r="U335" s="9"/>
      <c r="V335" s="9"/>
    </row>
    <row r="336" spans="1:22" ht="24.75" customHeight="1">
      <c r="B336" s="267"/>
      <c r="C336" s="61" t="str">
        <f>Roster!C147</f>
        <v>Troy Graham</v>
      </c>
      <c r="D336" s="224">
        <v>210</v>
      </c>
      <c r="E336" s="240">
        <f>TRUNC((Percentage!E5-'HC Classic Score'!D336)*Percentage!C5)</f>
        <v>0</v>
      </c>
      <c r="F336" s="228"/>
      <c r="G336" s="229"/>
      <c r="H336" s="245"/>
      <c r="I336" s="215">
        <f>SUM(F336:H336)</f>
        <v>0</v>
      </c>
      <c r="J336" s="241">
        <f>E336*3</f>
        <v>0</v>
      </c>
      <c r="K336" s="199">
        <f>SUM(I336:J336)</f>
        <v>0</v>
      </c>
      <c r="L336" s="228"/>
      <c r="M336" s="230"/>
      <c r="N336" s="242">
        <f>E336*2</f>
        <v>0</v>
      </c>
      <c r="O336" s="199">
        <f>SUM(K336:N336)</f>
        <v>0</v>
      </c>
    </row>
    <row r="337" spans="1:22" ht="24" customHeight="1">
      <c r="B337" s="164"/>
      <c r="C337" s="43"/>
      <c r="D337" s="43"/>
      <c r="E337" s="235"/>
      <c r="F337" s="112"/>
      <c r="G337" s="43"/>
      <c r="H337" s="43"/>
      <c r="I337" s="8"/>
      <c r="J337" s="243"/>
      <c r="K337" s="118"/>
    </row>
    <row r="338" spans="1:22" ht="48" customHeight="1">
      <c r="B338" s="164"/>
      <c r="E338" s="235"/>
      <c r="F338" s="112"/>
      <c r="J338" s="244"/>
    </row>
    <row r="339" spans="1:22" ht="30.75" customHeight="1">
      <c r="A339" s="9"/>
      <c r="B339" s="272" t="s">
        <v>808</v>
      </c>
      <c r="C339" s="126"/>
      <c r="D339" s="211" t="s">
        <v>180</v>
      </c>
      <c r="E339" s="237" t="s">
        <v>187</v>
      </c>
      <c r="F339" s="183" t="s">
        <v>346</v>
      </c>
      <c r="G339" s="212" t="s">
        <v>347</v>
      </c>
      <c r="H339" s="213" t="s">
        <v>348</v>
      </c>
      <c r="I339" s="180" t="s">
        <v>349</v>
      </c>
      <c r="J339" s="238" t="s">
        <v>350</v>
      </c>
      <c r="K339" s="71" t="s">
        <v>191</v>
      </c>
      <c r="L339" s="183" t="s">
        <v>543</v>
      </c>
      <c r="M339" s="184" t="s">
        <v>544</v>
      </c>
      <c r="N339" s="239" t="s">
        <v>545</v>
      </c>
      <c r="O339" s="71" t="s">
        <v>191</v>
      </c>
      <c r="P339" s="9"/>
      <c r="Q339" s="9"/>
      <c r="R339" s="9"/>
      <c r="S339" s="9"/>
      <c r="T339" s="9"/>
      <c r="U339" s="9"/>
      <c r="V339" s="9"/>
    </row>
    <row r="340" spans="1:22" ht="24.75" customHeight="1">
      <c r="B340" s="267"/>
      <c r="C340" s="61" t="str">
        <f>Roster!C151</f>
        <v>Elexis Banks</v>
      </c>
      <c r="D340" s="224">
        <v>210</v>
      </c>
      <c r="E340" s="240">
        <f>TRUNC((Percentage!E5-'HC Classic Score'!D340)*Percentage!C5)</f>
        <v>0</v>
      </c>
      <c r="F340" s="228"/>
      <c r="G340" s="229"/>
      <c r="H340" s="245"/>
      <c r="I340" s="215">
        <f>SUM(F340:H340)</f>
        <v>0</v>
      </c>
      <c r="J340" s="241">
        <f>E340*3</f>
        <v>0</v>
      </c>
      <c r="K340" s="199">
        <f>SUM(I340:J340)</f>
        <v>0</v>
      </c>
      <c r="L340" s="228"/>
      <c r="M340" s="230"/>
      <c r="N340" s="242">
        <f>E340*2</f>
        <v>0</v>
      </c>
      <c r="O340" s="199">
        <f>SUM(K340:N340)</f>
        <v>0</v>
      </c>
    </row>
    <row r="341" spans="1:22" ht="24" customHeight="1">
      <c r="B341" s="164"/>
      <c r="C341" s="43"/>
      <c r="D341" s="43"/>
      <c r="E341" s="235"/>
      <c r="F341" s="112"/>
      <c r="G341" s="43"/>
      <c r="H341" s="43"/>
      <c r="I341" s="8"/>
      <c r="J341" s="243"/>
      <c r="K341" s="118"/>
    </row>
    <row r="342" spans="1:22" ht="48" customHeight="1">
      <c r="B342" s="164"/>
      <c r="E342" s="235"/>
      <c r="F342" s="112"/>
      <c r="J342" s="244"/>
    </row>
    <row r="343" spans="1:22" ht="30.75" customHeight="1">
      <c r="A343" s="9"/>
      <c r="B343" s="272" t="s">
        <v>809</v>
      </c>
      <c r="C343" s="126"/>
      <c r="D343" s="211" t="s">
        <v>180</v>
      </c>
      <c r="E343" s="237" t="s">
        <v>187</v>
      </c>
      <c r="F343" s="183" t="s">
        <v>346</v>
      </c>
      <c r="G343" s="212" t="s">
        <v>347</v>
      </c>
      <c r="H343" s="213" t="s">
        <v>348</v>
      </c>
      <c r="I343" s="180" t="s">
        <v>349</v>
      </c>
      <c r="J343" s="238" t="s">
        <v>350</v>
      </c>
      <c r="K343" s="71" t="s">
        <v>191</v>
      </c>
      <c r="L343" s="183" t="s">
        <v>543</v>
      </c>
      <c r="M343" s="184" t="s">
        <v>544</v>
      </c>
      <c r="N343" s="239" t="s">
        <v>545</v>
      </c>
      <c r="O343" s="71" t="s">
        <v>191</v>
      </c>
      <c r="P343" s="9"/>
      <c r="Q343" s="9"/>
      <c r="R343" s="9"/>
      <c r="S343" s="9"/>
      <c r="T343" s="9"/>
      <c r="U343" s="9"/>
      <c r="V343" s="9"/>
    </row>
    <row r="344" spans="1:22" ht="24.75" customHeight="1">
      <c r="B344" s="267"/>
      <c r="C344" s="61" t="str">
        <f>Roster!C152</f>
        <v>James Tate</v>
      </c>
      <c r="D344" s="224">
        <v>210</v>
      </c>
      <c r="E344" s="240">
        <f>TRUNC((Percentage!E5-'HC Classic Score'!D344)*Percentage!C5)</f>
        <v>0</v>
      </c>
      <c r="F344" s="228"/>
      <c r="G344" s="229"/>
      <c r="H344" s="245"/>
      <c r="I344" s="215">
        <f>SUM(F344:H344)</f>
        <v>0</v>
      </c>
      <c r="J344" s="241">
        <f>E344*3</f>
        <v>0</v>
      </c>
      <c r="K344" s="199">
        <f>SUM(I344:J344)</f>
        <v>0</v>
      </c>
      <c r="L344" s="228"/>
      <c r="M344" s="230"/>
      <c r="N344" s="242">
        <f>E344*2</f>
        <v>0</v>
      </c>
      <c r="O344" s="199">
        <f>SUM(K344:N344)</f>
        <v>0</v>
      </c>
    </row>
    <row r="345" spans="1:22" ht="24" customHeight="1">
      <c r="B345" s="164"/>
      <c r="C345" s="43"/>
      <c r="D345" s="43"/>
      <c r="E345" s="235"/>
      <c r="F345" s="112"/>
      <c r="G345" s="43"/>
      <c r="H345" s="43"/>
      <c r="I345" s="8"/>
      <c r="J345" s="243"/>
      <c r="K345" s="118"/>
    </row>
    <row r="346" spans="1:22" ht="48" customHeight="1">
      <c r="B346" s="164"/>
      <c r="E346" s="235"/>
      <c r="F346" s="112"/>
      <c r="J346" s="244"/>
    </row>
    <row r="347" spans="1:22" ht="30.75" customHeight="1">
      <c r="A347" s="9"/>
      <c r="B347" s="272" t="s">
        <v>810</v>
      </c>
      <c r="C347" s="126"/>
      <c r="D347" s="211" t="s">
        <v>180</v>
      </c>
      <c r="E347" s="237" t="s">
        <v>187</v>
      </c>
      <c r="F347" s="183" t="s">
        <v>346</v>
      </c>
      <c r="G347" s="212" t="s">
        <v>347</v>
      </c>
      <c r="H347" s="213" t="s">
        <v>348</v>
      </c>
      <c r="I347" s="180" t="s">
        <v>349</v>
      </c>
      <c r="J347" s="238" t="s">
        <v>350</v>
      </c>
      <c r="K347" s="71" t="s">
        <v>191</v>
      </c>
      <c r="L347" s="183" t="s">
        <v>543</v>
      </c>
      <c r="M347" s="184" t="s">
        <v>544</v>
      </c>
      <c r="N347" s="239" t="s">
        <v>545</v>
      </c>
      <c r="O347" s="71" t="s">
        <v>191</v>
      </c>
      <c r="P347" s="9"/>
      <c r="Q347" s="9"/>
      <c r="R347" s="9"/>
      <c r="S347" s="9"/>
      <c r="T347" s="9"/>
      <c r="U347" s="9"/>
      <c r="V347" s="9"/>
    </row>
    <row r="348" spans="1:22" ht="24.75" customHeight="1">
      <c r="B348" s="267"/>
      <c r="C348" s="61" t="str">
        <f>Roster!C153</f>
        <v>Abel Torres</v>
      </c>
      <c r="D348" s="224">
        <v>210</v>
      </c>
      <c r="E348" s="240">
        <f>TRUNC((Percentage!E5-'HC Classic Score'!D348)*Percentage!C5)</f>
        <v>0</v>
      </c>
      <c r="F348" s="228"/>
      <c r="G348" s="229"/>
      <c r="H348" s="245"/>
      <c r="I348" s="215">
        <f>SUM(F348:H348)</f>
        <v>0</v>
      </c>
      <c r="J348" s="241">
        <f>E348*3</f>
        <v>0</v>
      </c>
      <c r="K348" s="199">
        <f>SUM(I348:J348)</f>
        <v>0</v>
      </c>
      <c r="L348" s="228"/>
      <c r="M348" s="230"/>
      <c r="N348" s="242">
        <f>E348*2</f>
        <v>0</v>
      </c>
      <c r="O348" s="199">
        <f>SUM(K348:N348)</f>
        <v>0</v>
      </c>
    </row>
    <row r="349" spans="1:22" ht="24" customHeight="1">
      <c r="B349" s="164"/>
      <c r="C349" s="43"/>
      <c r="D349" s="43"/>
      <c r="E349" s="235"/>
      <c r="F349" s="112"/>
      <c r="G349" s="43"/>
      <c r="H349" s="43"/>
      <c r="I349" s="8"/>
      <c r="J349" s="243"/>
      <c r="K349" s="118"/>
    </row>
    <row r="350" spans="1:22" ht="48" customHeight="1">
      <c r="B350" s="164"/>
      <c r="E350" s="235"/>
      <c r="F350" s="112"/>
      <c r="J350" s="244"/>
    </row>
    <row r="351" spans="1:22" ht="30.75" customHeight="1">
      <c r="A351" s="9"/>
      <c r="B351" s="272" t="s">
        <v>811</v>
      </c>
      <c r="C351" s="126"/>
      <c r="D351" s="211" t="s">
        <v>180</v>
      </c>
      <c r="E351" s="237" t="s">
        <v>187</v>
      </c>
      <c r="F351" s="183" t="s">
        <v>346</v>
      </c>
      <c r="G351" s="212" t="s">
        <v>347</v>
      </c>
      <c r="H351" s="213" t="s">
        <v>348</v>
      </c>
      <c r="I351" s="180" t="s">
        <v>349</v>
      </c>
      <c r="J351" s="238" t="s">
        <v>350</v>
      </c>
      <c r="K351" s="71" t="s">
        <v>191</v>
      </c>
      <c r="L351" s="183" t="s">
        <v>543</v>
      </c>
      <c r="M351" s="184" t="s">
        <v>544</v>
      </c>
      <c r="N351" s="239" t="s">
        <v>545</v>
      </c>
      <c r="O351" s="71" t="s">
        <v>191</v>
      </c>
      <c r="P351" s="9"/>
      <c r="Q351" s="9"/>
      <c r="R351" s="9"/>
      <c r="S351" s="9"/>
      <c r="T351" s="9"/>
      <c r="U351" s="9"/>
      <c r="V351" s="9"/>
    </row>
    <row r="352" spans="1:22" ht="24.75" customHeight="1">
      <c r="B352" s="267"/>
      <c r="C352" s="61" t="str">
        <f>Roster!C154</f>
        <v>Rex Pike, Jr.</v>
      </c>
      <c r="D352" s="224">
        <v>210</v>
      </c>
      <c r="E352" s="240">
        <f>TRUNC((Percentage!E5-'HC Classic Score'!D352)*Percentage!C5)</f>
        <v>0</v>
      </c>
      <c r="F352" s="228"/>
      <c r="G352" s="229"/>
      <c r="H352" s="245"/>
      <c r="I352" s="215">
        <f>SUM(F352:H352)</f>
        <v>0</v>
      </c>
      <c r="J352" s="241">
        <f>E352*3</f>
        <v>0</v>
      </c>
      <c r="K352" s="199">
        <f>SUM(I352:J352)</f>
        <v>0</v>
      </c>
      <c r="L352" s="228"/>
      <c r="M352" s="230"/>
      <c r="N352" s="242">
        <f>E352*2</f>
        <v>0</v>
      </c>
      <c r="O352" s="199">
        <f>SUM(K352:N352)</f>
        <v>0</v>
      </c>
    </row>
    <row r="353" spans="1:22" ht="24" customHeight="1">
      <c r="B353" s="164"/>
      <c r="C353" s="43"/>
      <c r="D353" s="43"/>
      <c r="E353" s="235"/>
      <c r="F353" s="112"/>
      <c r="G353" s="43"/>
      <c r="H353" s="43"/>
      <c r="I353" s="8"/>
      <c r="J353" s="243"/>
      <c r="K353" s="118"/>
    </row>
    <row r="354" spans="1:22" ht="48" customHeight="1">
      <c r="B354" s="164"/>
      <c r="E354" s="235"/>
      <c r="F354" s="112"/>
      <c r="J354" s="244"/>
    </row>
    <row r="355" spans="1:22" ht="30.75" customHeight="1">
      <c r="A355" s="9"/>
      <c r="B355" s="304" t="s">
        <v>812</v>
      </c>
      <c r="C355" s="126"/>
      <c r="D355" s="211" t="s">
        <v>180</v>
      </c>
      <c r="E355" s="237" t="s">
        <v>187</v>
      </c>
      <c r="F355" s="183" t="s">
        <v>346</v>
      </c>
      <c r="G355" s="212" t="s">
        <v>347</v>
      </c>
      <c r="H355" s="213" t="s">
        <v>348</v>
      </c>
      <c r="I355" s="180" t="s">
        <v>349</v>
      </c>
      <c r="J355" s="238" t="s">
        <v>350</v>
      </c>
      <c r="K355" s="71" t="s">
        <v>191</v>
      </c>
      <c r="L355" s="253" t="s">
        <v>543</v>
      </c>
      <c r="M355" s="184" t="s">
        <v>544</v>
      </c>
      <c r="N355" s="239" t="s">
        <v>545</v>
      </c>
      <c r="O355" s="71" t="s">
        <v>191</v>
      </c>
      <c r="P355" s="9"/>
      <c r="Q355" s="9"/>
      <c r="R355" s="9"/>
      <c r="S355" s="9"/>
      <c r="T355" s="9"/>
      <c r="U355" s="9"/>
      <c r="V355" s="9"/>
    </row>
    <row r="356" spans="1:22" ht="24.75" customHeight="1">
      <c r="B356" s="303"/>
      <c r="C356" s="61" t="str">
        <f>Roster!C158</f>
        <v>Wade Engelsman</v>
      </c>
      <c r="D356" s="214">
        <f>Roster!I158</f>
        <v>174</v>
      </c>
      <c r="E356" s="240">
        <f>TRUNC((Percentage!E5-'HC Classic Score'!D356)*Percentage!C5)</f>
        <v>32</v>
      </c>
      <c r="F356" s="154">
        <v>236</v>
      </c>
      <c r="G356" s="155">
        <v>202</v>
      </c>
      <c r="H356" s="193">
        <v>170</v>
      </c>
      <c r="I356" s="215">
        <f>SUM(F356:H356)</f>
        <v>608</v>
      </c>
      <c r="J356" s="241">
        <f>E356*3</f>
        <v>96</v>
      </c>
      <c r="K356" s="199">
        <f>SUM(I356:J356)</f>
        <v>704</v>
      </c>
      <c r="L356" s="154">
        <v>222</v>
      </c>
      <c r="M356" s="156">
        <v>160</v>
      </c>
      <c r="N356" s="242">
        <f>E356*2</f>
        <v>64</v>
      </c>
      <c r="O356" s="199">
        <f>SUM(K356:N356)</f>
        <v>1150</v>
      </c>
    </row>
    <row r="357" spans="1:22" ht="24" customHeight="1">
      <c r="B357" s="164"/>
      <c r="C357" s="43"/>
      <c r="D357" s="43"/>
      <c r="E357" s="235"/>
      <c r="F357" s="112"/>
      <c r="G357" s="43"/>
      <c r="H357" s="43"/>
      <c r="I357" s="8"/>
      <c r="J357" s="243"/>
      <c r="K357" s="118"/>
    </row>
    <row r="358" spans="1:22" ht="48" customHeight="1">
      <c r="B358" s="164"/>
      <c r="E358" s="235"/>
      <c r="F358" s="112"/>
      <c r="J358" s="244"/>
    </row>
    <row r="359" spans="1:22" ht="30.75" customHeight="1">
      <c r="A359" s="9"/>
      <c r="B359" s="302" t="s">
        <v>813</v>
      </c>
      <c r="C359" s="126"/>
      <c r="D359" s="211" t="s">
        <v>180</v>
      </c>
      <c r="E359" s="237" t="s">
        <v>187</v>
      </c>
      <c r="F359" s="183" t="s">
        <v>346</v>
      </c>
      <c r="G359" s="212" t="s">
        <v>347</v>
      </c>
      <c r="H359" s="213" t="s">
        <v>348</v>
      </c>
      <c r="I359" s="180" t="s">
        <v>349</v>
      </c>
      <c r="J359" s="238" t="s">
        <v>350</v>
      </c>
      <c r="K359" s="71" t="s">
        <v>191</v>
      </c>
      <c r="L359" s="183" t="s">
        <v>543</v>
      </c>
      <c r="M359" s="184" t="s">
        <v>544</v>
      </c>
      <c r="N359" s="239" t="s">
        <v>545</v>
      </c>
      <c r="O359" s="71" t="s">
        <v>191</v>
      </c>
      <c r="P359" s="9"/>
      <c r="Q359" s="9"/>
      <c r="R359" s="9"/>
      <c r="S359" s="9"/>
      <c r="T359" s="9"/>
      <c r="U359" s="9"/>
      <c r="V359" s="9"/>
    </row>
    <row r="360" spans="1:22" ht="24.75" customHeight="1">
      <c r="B360" s="303"/>
      <c r="C360" s="61" t="str">
        <f>Roster!C159</f>
        <v>LuAnn Burkhalter-Mills</v>
      </c>
      <c r="D360" s="214">
        <f>Roster!I159</f>
        <v>154</v>
      </c>
      <c r="E360" s="240">
        <f>TRUNC((Percentage!E5-'HC Classic Score'!D360)*Percentage!C5)</f>
        <v>50</v>
      </c>
      <c r="F360" s="154">
        <v>123</v>
      </c>
      <c r="G360" s="155">
        <v>127</v>
      </c>
      <c r="H360" s="193">
        <v>138</v>
      </c>
      <c r="I360" s="215">
        <f>SUM(F360:H360)</f>
        <v>388</v>
      </c>
      <c r="J360" s="241">
        <f>E360*3</f>
        <v>150</v>
      </c>
      <c r="K360" s="199">
        <f>SUM(I360:J360)</f>
        <v>538</v>
      </c>
      <c r="L360" s="228"/>
      <c r="M360" s="230"/>
      <c r="N360" s="242">
        <f>E360*2</f>
        <v>100</v>
      </c>
      <c r="O360" s="199">
        <f>SUM(K360:N360)</f>
        <v>638</v>
      </c>
    </row>
    <row r="361" spans="1:22" ht="24" customHeight="1">
      <c r="B361" s="164"/>
      <c r="C361" s="43"/>
      <c r="D361" s="43"/>
      <c r="E361" s="235"/>
      <c r="F361" s="112"/>
      <c r="G361" s="43"/>
      <c r="H361" s="43"/>
      <c r="I361" s="8"/>
      <c r="J361" s="243"/>
      <c r="K361" s="118"/>
    </row>
    <row r="362" spans="1:22" ht="48" customHeight="1">
      <c r="B362" s="164"/>
      <c r="E362" s="235"/>
      <c r="F362" s="112"/>
      <c r="J362" s="244"/>
    </row>
    <row r="363" spans="1:22" ht="30.75" customHeight="1">
      <c r="A363" s="9"/>
      <c r="B363" s="302" t="s">
        <v>814</v>
      </c>
      <c r="C363" s="126"/>
      <c r="D363" s="211" t="s">
        <v>180</v>
      </c>
      <c r="E363" s="237" t="s">
        <v>187</v>
      </c>
      <c r="F363" s="183" t="s">
        <v>346</v>
      </c>
      <c r="G363" s="212" t="s">
        <v>347</v>
      </c>
      <c r="H363" s="213" t="s">
        <v>348</v>
      </c>
      <c r="I363" s="180" t="s">
        <v>349</v>
      </c>
      <c r="J363" s="238" t="s">
        <v>350</v>
      </c>
      <c r="K363" s="71" t="s">
        <v>191</v>
      </c>
      <c r="L363" s="183" t="s">
        <v>543</v>
      </c>
      <c r="M363" s="184" t="s">
        <v>544</v>
      </c>
      <c r="N363" s="239" t="s">
        <v>545</v>
      </c>
      <c r="O363" s="71" t="s">
        <v>191</v>
      </c>
      <c r="P363" s="9"/>
      <c r="Q363" s="9"/>
      <c r="R363" s="9"/>
      <c r="S363" s="9"/>
      <c r="T363" s="9"/>
      <c r="U363" s="9"/>
      <c r="V363" s="9"/>
    </row>
    <row r="364" spans="1:22" ht="24.75" customHeight="1">
      <c r="B364" s="303"/>
      <c r="C364" s="61" t="str">
        <f>Roster!C160</f>
        <v>Buddy Biffel</v>
      </c>
      <c r="D364" s="214">
        <f>Roster!I160</f>
        <v>181</v>
      </c>
      <c r="E364" s="240">
        <f>TRUNC((Percentage!E5-'HC Classic Score'!D364)*Percentage!C5)</f>
        <v>26</v>
      </c>
      <c r="F364" s="154">
        <v>170</v>
      </c>
      <c r="G364" s="155">
        <v>193</v>
      </c>
      <c r="H364" s="193">
        <v>244</v>
      </c>
      <c r="I364" s="215">
        <f>SUM(F364:H364)</f>
        <v>607</v>
      </c>
      <c r="J364" s="241">
        <f>E364*3</f>
        <v>78</v>
      </c>
      <c r="K364" s="199">
        <f>SUM(I364:J364)</f>
        <v>685</v>
      </c>
      <c r="L364" s="154">
        <v>122</v>
      </c>
      <c r="M364" s="156">
        <v>174</v>
      </c>
      <c r="N364" s="242">
        <f>E364*2</f>
        <v>52</v>
      </c>
      <c r="O364" s="199">
        <f>SUM(K364:N364)</f>
        <v>1033</v>
      </c>
    </row>
    <row r="365" spans="1:22" ht="24" customHeight="1">
      <c r="B365" s="164"/>
      <c r="C365" s="43"/>
      <c r="D365" s="43"/>
      <c r="E365" s="235"/>
      <c r="F365" s="112"/>
      <c r="G365" s="43"/>
      <c r="H365" s="43"/>
      <c r="I365" s="8"/>
      <c r="J365" s="243"/>
      <c r="K365" s="118"/>
    </row>
    <row r="366" spans="1:22" ht="48" customHeight="1">
      <c r="B366" s="164"/>
      <c r="E366" s="235"/>
      <c r="F366" s="112"/>
      <c r="J366" s="244"/>
    </row>
    <row r="367" spans="1:22" ht="30.75" customHeight="1">
      <c r="A367" s="9"/>
      <c r="B367" s="302" t="s">
        <v>817</v>
      </c>
      <c r="C367" s="126"/>
      <c r="D367" s="211" t="s">
        <v>180</v>
      </c>
      <c r="E367" s="237" t="s">
        <v>187</v>
      </c>
      <c r="F367" s="183" t="s">
        <v>346</v>
      </c>
      <c r="G367" s="212" t="s">
        <v>347</v>
      </c>
      <c r="H367" s="213" t="s">
        <v>348</v>
      </c>
      <c r="I367" s="180" t="s">
        <v>349</v>
      </c>
      <c r="J367" s="238" t="s">
        <v>350</v>
      </c>
      <c r="K367" s="71" t="s">
        <v>191</v>
      </c>
      <c r="L367" s="183" t="s">
        <v>543</v>
      </c>
      <c r="M367" s="184" t="s">
        <v>544</v>
      </c>
      <c r="N367" s="239" t="s">
        <v>545</v>
      </c>
      <c r="O367" s="71" t="s">
        <v>191</v>
      </c>
      <c r="P367" s="9"/>
      <c r="Q367" s="9"/>
      <c r="R367" s="9"/>
      <c r="S367" s="9"/>
      <c r="T367" s="9"/>
      <c r="U367" s="9"/>
      <c r="V367" s="9"/>
    </row>
    <row r="368" spans="1:22" ht="24.75" customHeight="1">
      <c r="B368" s="303"/>
      <c r="C368" s="61" t="str">
        <f>Roster!C161</f>
        <v>Steven Nutt</v>
      </c>
      <c r="D368" s="214">
        <f>Roster!I161</f>
        <v>193</v>
      </c>
      <c r="E368" s="240">
        <f>TRUNC((Percentage!E5-'HC Classic Score'!D368)*Percentage!C5)</f>
        <v>15</v>
      </c>
      <c r="F368" s="154">
        <v>179</v>
      </c>
      <c r="G368" s="155">
        <v>153</v>
      </c>
      <c r="H368" s="193">
        <v>186</v>
      </c>
      <c r="I368" s="215">
        <f>SUM(F368:H368)</f>
        <v>518</v>
      </c>
      <c r="J368" s="241">
        <f>E368*3</f>
        <v>45</v>
      </c>
      <c r="K368" s="199">
        <f>SUM(I368:J368)</f>
        <v>563</v>
      </c>
      <c r="L368" s="228"/>
      <c r="M368" s="230"/>
      <c r="N368" s="242">
        <f>E368*2</f>
        <v>30</v>
      </c>
      <c r="O368" s="199">
        <f>SUM(K368:N368)</f>
        <v>593</v>
      </c>
    </row>
    <row r="369" spans="2:11" ht="24" customHeight="1">
      <c r="B369" s="164"/>
      <c r="C369" s="43"/>
      <c r="D369" s="43"/>
      <c r="E369" s="235"/>
      <c r="F369" s="112"/>
      <c r="G369" s="43"/>
      <c r="H369" s="43"/>
      <c r="I369" s="8"/>
      <c r="J369" s="243"/>
      <c r="K369" s="118"/>
    </row>
    <row r="370" spans="2:11" ht="48" customHeight="1">
      <c r="B370" s="164"/>
      <c r="E370" s="235"/>
      <c r="F370" s="112"/>
      <c r="J370" s="244"/>
    </row>
    <row r="371" spans="2:11" ht="15.75" customHeight="1">
      <c r="B371" s="164"/>
      <c r="E371" s="235"/>
      <c r="F371" s="112"/>
      <c r="J371" s="235"/>
    </row>
    <row r="372" spans="2:11" ht="15.75" customHeight="1">
      <c r="B372" s="164"/>
      <c r="E372" s="235"/>
      <c r="F372" s="112"/>
      <c r="J372" s="235"/>
    </row>
    <row r="373" spans="2:11" ht="15.75" customHeight="1">
      <c r="B373" s="164"/>
      <c r="E373" s="235"/>
      <c r="F373" s="112"/>
      <c r="J373" s="235"/>
    </row>
    <row r="374" spans="2:11" ht="15.75" customHeight="1">
      <c r="B374" s="164"/>
      <c r="E374" s="235"/>
      <c r="F374" s="112"/>
      <c r="J374" s="235"/>
    </row>
    <row r="375" spans="2:11" ht="15.75" customHeight="1">
      <c r="B375" s="164"/>
      <c r="E375" s="235"/>
      <c r="F375" s="112"/>
      <c r="J375" s="235"/>
    </row>
    <row r="376" spans="2:11" ht="15.75" customHeight="1">
      <c r="B376" s="164"/>
      <c r="E376" s="235"/>
      <c r="F376" s="112"/>
      <c r="J376" s="235"/>
    </row>
    <row r="377" spans="2:11" ht="15.75" customHeight="1">
      <c r="B377" s="164"/>
      <c r="E377" s="235"/>
      <c r="F377" s="112"/>
      <c r="J377" s="235"/>
    </row>
    <row r="378" spans="2:11" ht="15.75" customHeight="1">
      <c r="B378" s="164"/>
      <c r="E378" s="235"/>
      <c r="F378" s="112"/>
      <c r="J378" s="235"/>
    </row>
    <row r="379" spans="2:11" ht="15.75" customHeight="1">
      <c r="B379" s="164"/>
      <c r="E379" s="235"/>
      <c r="F379" s="112"/>
      <c r="J379" s="235"/>
    </row>
    <row r="380" spans="2:11" ht="15.75" customHeight="1">
      <c r="B380" s="164"/>
      <c r="E380" s="235"/>
      <c r="F380" s="112"/>
      <c r="J380" s="235"/>
    </row>
    <row r="381" spans="2:11" ht="15.75" customHeight="1">
      <c r="B381" s="164"/>
      <c r="E381" s="235"/>
      <c r="F381" s="112"/>
      <c r="J381" s="235"/>
    </row>
    <row r="382" spans="2:11" ht="15.75" customHeight="1">
      <c r="B382" s="164"/>
      <c r="E382" s="235"/>
      <c r="F382" s="112"/>
      <c r="J382" s="235"/>
    </row>
    <row r="383" spans="2:11" ht="15.75" customHeight="1">
      <c r="B383" s="164"/>
      <c r="E383" s="235"/>
      <c r="F383" s="112"/>
      <c r="J383" s="235"/>
    </row>
    <row r="384" spans="2:11" ht="15.75" customHeight="1">
      <c r="B384" s="164"/>
      <c r="E384" s="235"/>
      <c r="F384" s="112"/>
      <c r="J384" s="235"/>
    </row>
    <row r="385" spans="2:10" ht="15.75" customHeight="1">
      <c r="B385" s="164"/>
      <c r="E385" s="235"/>
      <c r="F385" s="112"/>
      <c r="J385" s="235"/>
    </row>
    <row r="386" spans="2:10" ht="15.75" customHeight="1">
      <c r="B386" s="164"/>
      <c r="E386" s="235"/>
      <c r="F386" s="112"/>
      <c r="J386" s="235"/>
    </row>
    <row r="387" spans="2:10" ht="15.75" customHeight="1">
      <c r="B387" s="164"/>
      <c r="E387" s="235"/>
      <c r="F387" s="112"/>
      <c r="J387" s="235"/>
    </row>
    <row r="388" spans="2:10" ht="15.75" customHeight="1">
      <c r="B388" s="164"/>
      <c r="E388" s="235"/>
      <c r="F388" s="112"/>
      <c r="J388" s="235"/>
    </row>
    <row r="389" spans="2:10" ht="15.75" customHeight="1">
      <c r="B389" s="164"/>
      <c r="E389" s="235"/>
      <c r="F389" s="112"/>
      <c r="J389" s="235"/>
    </row>
    <row r="390" spans="2:10" ht="15.75" customHeight="1">
      <c r="B390" s="164"/>
      <c r="E390" s="235"/>
      <c r="F390" s="112"/>
      <c r="J390" s="235"/>
    </row>
    <row r="391" spans="2:10" ht="15.75" customHeight="1">
      <c r="B391" s="164"/>
      <c r="E391" s="235"/>
      <c r="F391" s="112"/>
      <c r="J391" s="235"/>
    </row>
    <row r="392" spans="2:10" ht="15.75" customHeight="1">
      <c r="B392" s="164"/>
      <c r="E392" s="235"/>
      <c r="F392" s="112"/>
      <c r="J392" s="235"/>
    </row>
    <row r="393" spans="2:10" ht="15.75" customHeight="1">
      <c r="B393" s="164"/>
      <c r="E393" s="235"/>
      <c r="F393" s="112"/>
      <c r="J393" s="235"/>
    </row>
    <row r="394" spans="2:10" ht="15.75" customHeight="1">
      <c r="B394" s="164"/>
      <c r="E394" s="235"/>
      <c r="F394" s="112"/>
      <c r="J394" s="235"/>
    </row>
    <row r="395" spans="2:10" ht="15.75" customHeight="1">
      <c r="B395" s="164"/>
      <c r="E395" s="235"/>
      <c r="F395" s="112"/>
      <c r="J395" s="235"/>
    </row>
    <row r="396" spans="2:10" ht="15.75" customHeight="1">
      <c r="B396" s="164"/>
      <c r="E396" s="235"/>
      <c r="F396" s="112"/>
      <c r="J396" s="235"/>
    </row>
    <row r="397" spans="2:10" ht="15.75" customHeight="1">
      <c r="B397" s="164"/>
      <c r="E397" s="235"/>
      <c r="F397" s="112"/>
      <c r="J397" s="235"/>
    </row>
    <row r="398" spans="2:10" ht="15.75" customHeight="1">
      <c r="B398" s="164"/>
      <c r="E398" s="235"/>
      <c r="F398" s="112"/>
      <c r="J398" s="235"/>
    </row>
    <row r="399" spans="2:10" ht="15.75" customHeight="1">
      <c r="B399" s="164"/>
      <c r="E399" s="235"/>
      <c r="F399" s="112"/>
      <c r="J399" s="235"/>
    </row>
    <row r="400" spans="2:10" ht="15.75" customHeight="1">
      <c r="B400" s="164"/>
      <c r="E400" s="235"/>
      <c r="F400" s="112"/>
      <c r="J400" s="235"/>
    </row>
    <row r="401" spans="2:10" ht="15.75" customHeight="1">
      <c r="B401" s="164"/>
      <c r="E401" s="235"/>
      <c r="F401" s="112"/>
      <c r="J401" s="235"/>
    </row>
    <row r="402" spans="2:10" ht="15.75" customHeight="1">
      <c r="B402" s="164"/>
      <c r="E402" s="235"/>
      <c r="F402" s="112"/>
      <c r="J402" s="235"/>
    </row>
    <row r="403" spans="2:10" ht="15.75" customHeight="1">
      <c r="B403" s="164"/>
      <c r="E403" s="235"/>
      <c r="F403" s="112"/>
      <c r="J403" s="235"/>
    </row>
    <row r="404" spans="2:10" ht="15.75" customHeight="1">
      <c r="B404" s="164"/>
      <c r="E404" s="235"/>
      <c r="F404" s="112"/>
      <c r="J404" s="235"/>
    </row>
    <row r="405" spans="2:10" ht="15.75" customHeight="1">
      <c r="B405" s="164"/>
      <c r="E405" s="235"/>
      <c r="F405" s="112"/>
      <c r="J405" s="235"/>
    </row>
    <row r="406" spans="2:10" ht="15.75" customHeight="1">
      <c r="B406" s="164"/>
      <c r="E406" s="235"/>
      <c r="F406" s="112"/>
      <c r="J406" s="235"/>
    </row>
    <row r="407" spans="2:10" ht="15.75" customHeight="1">
      <c r="B407" s="164"/>
      <c r="E407" s="235"/>
      <c r="F407" s="112"/>
      <c r="J407" s="235"/>
    </row>
    <row r="408" spans="2:10" ht="15.75" customHeight="1">
      <c r="B408" s="164"/>
      <c r="E408" s="235"/>
      <c r="F408" s="112"/>
      <c r="J408" s="235"/>
    </row>
    <row r="409" spans="2:10" ht="15.75" customHeight="1">
      <c r="B409" s="164"/>
      <c r="E409" s="235"/>
      <c r="F409" s="112"/>
      <c r="J409" s="235"/>
    </row>
    <row r="410" spans="2:10" ht="15.75" customHeight="1">
      <c r="B410" s="164"/>
      <c r="E410" s="235"/>
      <c r="F410" s="112"/>
      <c r="J410" s="235"/>
    </row>
    <row r="411" spans="2:10" ht="15.75" customHeight="1">
      <c r="B411" s="164"/>
      <c r="E411" s="235"/>
      <c r="F411" s="112"/>
      <c r="J411" s="235"/>
    </row>
    <row r="412" spans="2:10" ht="15.75" customHeight="1">
      <c r="B412" s="164"/>
      <c r="E412" s="235"/>
      <c r="F412" s="112"/>
      <c r="J412" s="235"/>
    </row>
    <row r="413" spans="2:10" ht="15.75" customHeight="1">
      <c r="B413" s="164"/>
      <c r="E413" s="235"/>
      <c r="F413" s="112"/>
      <c r="J413" s="235"/>
    </row>
    <row r="414" spans="2:10" ht="15.75" customHeight="1">
      <c r="B414" s="164"/>
      <c r="E414" s="235"/>
      <c r="F414" s="112"/>
      <c r="J414" s="235"/>
    </row>
    <row r="415" spans="2:10" ht="15.75" customHeight="1">
      <c r="B415" s="164"/>
      <c r="E415" s="235"/>
      <c r="F415" s="112"/>
      <c r="J415" s="235"/>
    </row>
    <row r="416" spans="2:10" ht="15.75" customHeight="1">
      <c r="B416" s="164"/>
      <c r="E416" s="235"/>
      <c r="F416" s="112"/>
      <c r="J416" s="235"/>
    </row>
    <row r="417" spans="2:10" ht="15.75" customHeight="1">
      <c r="B417" s="164"/>
      <c r="E417" s="235"/>
      <c r="F417" s="112"/>
      <c r="J417" s="235"/>
    </row>
    <row r="418" spans="2:10" ht="15.75" customHeight="1">
      <c r="B418" s="164"/>
      <c r="E418" s="235"/>
      <c r="F418" s="112"/>
      <c r="J418" s="235"/>
    </row>
    <row r="419" spans="2:10" ht="15.75" customHeight="1">
      <c r="B419" s="164"/>
      <c r="E419" s="235"/>
      <c r="F419" s="112"/>
      <c r="J419" s="235"/>
    </row>
    <row r="420" spans="2:10" ht="15.75" customHeight="1">
      <c r="B420" s="164"/>
      <c r="E420" s="235"/>
      <c r="F420" s="112"/>
      <c r="J420" s="235"/>
    </row>
    <row r="421" spans="2:10" ht="15.75" customHeight="1">
      <c r="B421" s="164"/>
      <c r="E421" s="235"/>
      <c r="F421" s="112"/>
      <c r="J421" s="235"/>
    </row>
    <row r="422" spans="2:10" ht="15.75" customHeight="1">
      <c r="B422" s="164"/>
      <c r="E422" s="235"/>
      <c r="F422" s="112"/>
      <c r="J422" s="235"/>
    </row>
    <row r="423" spans="2:10" ht="15.75" customHeight="1">
      <c r="B423" s="164"/>
      <c r="E423" s="235"/>
      <c r="F423" s="112"/>
      <c r="J423" s="235"/>
    </row>
    <row r="424" spans="2:10" ht="15.75" customHeight="1">
      <c r="B424" s="164"/>
      <c r="E424" s="235"/>
      <c r="F424" s="112"/>
      <c r="J424" s="235"/>
    </row>
    <row r="425" spans="2:10" ht="15.75" customHeight="1">
      <c r="B425" s="164"/>
      <c r="E425" s="235"/>
      <c r="F425" s="112"/>
      <c r="J425" s="235"/>
    </row>
    <row r="426" spans="2:10" ht="15.75" customHeight="1">
      <c r="B426" s="164"/>
      <c r="E426" s="235"/>
      <c r="F426" s="112"/>
      <c r="J426" s="235"/>
    </row>
    <row r="427" spans="2:10" ht="15.75" customHeight="1">
      <c r="B427" s="164"/>
      <c r="E427" s="235"/>
      <c r="F427" s="112"/>
      <c r="J427" s="235"/>
    </row>
    <row r="428" spans="2:10" ht="15.75" customHeight="1">
      <c r="B428" s="164"/>
      <c r="E428" s="235"/>
      <c r="F428" s="112"/>
      <c r="J428" s="235"/>
    </row>
    <row r="429" spans="2:10" ht="15.75" customHeight="1">
      <c r="B429" s="164"/>
      <c r="E429" s="235"/>
      <c r="F429" s="112"/>
      <c r="J429" s="235"/>
    </row>
    <row r="430" spans="2:10" ht="15.75" customHeight="1">
      <c r="B430" s="164"/>
      <c r="E430" s="235"/>
      <c r="F430" s="112"/>
      <c r="J430" s="235"/>
    </row>
    <row r="431" spans="2:10" ht="15.75" customHeight="1">
      <c r="B431" s="164"/>
      <c r="E431" s="235"/>
      <c r="F431" s="112"/>
      <c r="J431" s="235"/>
    </row>
    <row r="432" spans="2:10" ht="15.75" customHeight="1">
      <c r="B432" s="164"/>
      <c r="E432" s="235"/>
      <c r="F432" s="112"/>
      <c r="J432" s="235"/>
    </row>
    <row r="433" spans="2:10" ht="15.75" customHeight="1">
      <c r="B433" s="164"/>
      <c r="E433" s="235"/>
      <c r="F433" s="112"/>
      <c r="J433" s="235"/>
    </row>
    <row r="434" spans="2:10" ht="15.75" customHeight="1">
      <c r="B434" s="164"/>
      <c r="E434" s="235"/>
      <c r="F434" s="112"/>
      <c r="J434" s="235"/>
    </row>
    <row r="435" spans="2:10" ht="15.75" customHeight="1">
      <c r="B435" s="164"/>
      <c r="E435" s="235"/>
      <c r="F435" s="112"/>
      <c r="J435" s="235"/>
    </row>
    <row r="436" spans="2:10" ht="15.75" customHeight="1">
      <c r="B436" s="164"/>
      <c r="E436" s="235"/>
      <c r="F436" s="112"/>
      <c r="J436" s="235"/>
    </row>
    <row r="437" spans="2:10" ht="15.75" customHeight="1">
      <c r="B437" s="164"/>
      <c r="E437" s="235"/>
      <c r="F437" s="112"/>
      <c r="J437" s="235"/>
    </row>
    <row r="438" spans="2:10" ht="15.75" customHeight="1">
      <c r="B438" s="164"/>
      <c r="E438" s="235"/>
      <c r="F438" s="112"/>
      <c r="J438" s="235"/>
    </row>
    <row r="439" spans="2:10" ht="15.75" customHeight="1">
      <c r="B439" s="164"/>
      <c r="E439" s="235"/>
      <c r="F439" s="112"/>
      <c r="J439" s="235"/>
    </row>
    <row r="440" spans="2:10" ht="15.75" customHeight="1">
      <c r="B440" s="164"/>
      <c r="E440" s="235"/>
      <c r="F440" s="112"/>
      <c r="J440" s="235"/>
    </row>
    <row r="441" spans="2:10" ht="15.75" customHeight="1">
      <c r="B441" s="164"/>
      <c r="E441" s="235"/>
      <c r="F441" s="112"/>
      <c r="J441" s="235"/>
    </row>
    <row r="442" spans="2:10" ht="15.75" customHeight="1">
      <c r="B442" s="164"/>
      <c r="E442" s="235"/>
      <c r="F442" s="112"/>
      <c r="J442" s="235"/>
    </row>
    <row r="443" spans="2:10" ht="15.75" customHeight="1">
      <c r="B443" s="164"/>
      <c r="E443" s="235"/>
      <c r="F443" s="112"/>
      <c r="J443" s="235"/>
    </row>
    <row r="444" spans="2:10" ht="15.75" customHeight="1">
      <c r="B444" s="164"/>
      <c r="E444" s="235"/>
      <c r="F444" s="112"/>
      <c r="J444" s="235"/>
    </row>
    <row r="445" spans="2:10" ht="15.75" customHeight="1">
      <c r="B445" s="164"/>
      <c r="E445" s="235"/>
      <c r="F445" s="112"/>
      <c r="J445" s="235"/>
    </row>
    <row r="446" spans="2:10" ht="15.75" customHeight="1">
      <c r="B446" s="164"/>
      <c r="E446" s="235"/>
      <c r="F446" s="112"/>
      <c r="J446" s="235"/>
    </row>
    <row r="447" spans="2:10" ht="15.75" customHeight="1">
      <c r="B447" s="164"/>
      <c r="E447" s="235"/>
      <c r="F447" s="112"/>
      <c r="J447" s="235"/>
    </row>
    <row r="448" spans="2:10" ht="15.75" customHeight="1">
      <c r="B448" s="164"/>
      <c r="E448" s="235"/>
      <c r="F448" s="112"/>
      <c r="J448" s="235"/>
    </row>
    <row r="449" spans="2:10" ht="15.75" customHeight="1">
      <c r="B449" s="164"/>
      <c r="E449" s="235"/>
      <c r="F449" s="112"/>
      <c r="J449" s="235"/>
    </row>
    <row r="450" spans="2:10" ht="15.75" customHeight="1">
      <c r="B450" s="164"/>
      <c r="E450" s="235"/>
      <c r="F450" s="112"/>
      <c r="J450" s="235"/>
    </row>
    <row r="451" spans="2:10" ht="15.75" customHeight="1">
      <c r="B451" s="164"/>
      <c r="E451" s="235"/>
      <c r="F451" s="112"/>
      <c r="J451" s="235"/>
    </row>
    <row r="452" spans="2:10" ht="15.75" customHeight="1">
      <c r="B452" s="164"/>
      <c r="E452" s="235"/>
      <c r="F452" s="112"/>
      <c r="J452" s="235"/>
    </row>
    <row r="453" spans="2:10" ht="15.75" customHeight="1">
      <c r="B453" s="164"/>
      <c r="E453" s="235"/>
      <c r="F453" s="112"/>
      <c r="J453" s="235"/>
    </row>
    <row r="454" spans="2:10" ht="15.75" customHeight="1">
      <c r="B454" s="164"/>
      <c r="E454" s="235"/>
      <c r="F454" s="112"/>
      <c r="J454" s="235"/>
    </row>
    <row r="455" spans="2:10" ht="15.75" customHeight="1">
      <c r="B455" s="164"/>
      <c r="E455" s="235"/>
      <c r="F455" s="112"/>
      <c r="J455" s="235"/>
    </row>
    <row r="456" spans="2:10" ht="15.75" customHeight="1">
      <c r="B456" s="164"/>
      <c r="E456" s="235"/>
      <c r="F456" s="112"/>
      <c r="J456" s="235"/>
    </row>
    <row r="457" spans="2:10" ht="15.75" customHeight="1">
      <c r="B457" s="164"/>
      <c r="E457" s="235"/>
      <c r="F457" s="112"/>
      <c r="J457" s="235"/>
    </row>
    <row r="458" spans="2:10" ht="15.75" customHeight="1">
      <c r="B458" s="164"/>
      <c r="E458" s="235"/>
      <c r="F458" s="112"/>
      <c r="J458" s="235"/>
    </row>
    <row r="459" spans="2:10" ht="15.75" customHeight="1">
      <c r="B459" s="164"/>
      <c r="E459" s="235"/>
      <c r="F459" s="112"/>
      <c r="J459" s="235"/>
    </row>
    <row r="460" spans="2:10" ht="15.75" customHeight="1">
      <c r="B460" s="164"/>
      <c r="E460" s="235"/>
      <c r="F460" s="112"/>
      <c r="J460" s="235"/>
    </row>
    <row r="461" spans="2:10" ht="15.75" customHeight="1">
      <c r="B461" s="164"/>
      <c r="E461" s="235"/>
      <c r="F461" s="112"/>
      <c r="J461" s="235"/>
    </row>
    <row r="462" spans="2:10" ht="15.75" customHeight="1">
      <c r="B462" s="164"/>
      <c r="E462" s="235"/>
      <c r="F462" s="112"/>
      <c r="J462" s="235"/>
    </row>
    <row r="463" spans="2:10" ht="15.75" customHeight="1">
      <c r="B463" s="164"/>
      <c r="E463" s="235"/>
      <c r="F463" s="112"/>
      <c r="J463" s="235"/>
    </row>
    <row r="464" spans="2:10" ht="15.75" customHeight="1">
      <c r="B464" s="164"/>
      <c r="E464" s="235"/>
      <c r="F464" s="112"/>
      <c r="J464" s="235"/>
    </row>
    <row r="465" spans="2:10" ht="15.75" customHeight="1">
      <c r="B465" s="164"/>
      <c r="E465" s="235"/>
      <c r="F465" s="112"/>
      <c r="J465" s="235"/>
    </row>
    <row r="466" spans="2:10" ht="15.75" customHeight="1">
      <c r="B466" s="164"/>
      <c r="E466" s="235"/>
      <c r="F466" s="112"/>
      <c r="J466" s="235"/>
    </row>
    <row r="467" spans="2:10" ht="15.75" customHeight="1">
      <c r="B467" s="164"/>
      <c r="E467" s="235"/>
      <c r="F467" s="112"/>
      <c r="J467" s="235"/>
    </row>
    <row r="468" spans="2:10" ht="15.75" customHeight="1">
      <c r="B468" s="164"/>
      <c r="E468" s="235"/>
      <c r="F468" s="112"/>
      <c r="J468" s="235"/>
    </row>
    <row r="469" spans="2:10" ht="15.75" customHeight="1">
      <c r="B469" s="164"/>
      <c r="E469" s="235"/>
      <c r="F469" s="112"/>
      <c r="J469" s="235"/>
    </row>
    <row r="470" spans="2:10" ht="15.75" customHeight="1">
      <c r="B470" s="164"/>
      <c r="E470" s="235"/>
      <c r="F470" s="112"/>
      <c r="J470" s="235"/>
    </row>
    <row r="471" spans="2:10" ht="15.75" customHeight="1">
      <c r="B471" s="164"/>
      <c r="E471" s="235"/>
      <c r="F471" s="112"/>
      <c r="J471" s="235"/>
    </row>
    <row r="472" spans="2:10" ht="15.75" customHeight="1">
      <c r="B472" s="164"/>
      <c r="E472" s="235"/>
      <c r="F472" s="112"/>
      <c r="J472" s="235"/>
    </row>
    <row r="473" spans="2:10" ht="15.75" customHeight="1">
      <c r="B473" s="164"/>
      <c r="E473" s="235"/>
      <c r="F473" s="112"/>
      <c r="J473" s="235"/>
    </row>
    <row r="474" spans="2:10" ht="15.75" customHeight="1">
      <c r="B474" s="164"/>
      <c r="E474" s="235"/>
      <c r="F474" s="112"/>
      <c r="J474" s="235"/>
    </row>
    <row r="475" spans="2:10" ht="15.75" customHeight="1">
      <c r="B475" s="164"/>
      <c r="E475" s="235"/>
      <c r="F475" s="112"/>
      <c r="J475" s="235"/>
    </row>
    <row r="476" spans="2:10" ht="15.75" customHeight="1">
      <c r="B476" s="164"/>
      <c r="E476" s="235"/>
      <c r="F476" s="112"/>
      <c r="J476" s="235"/>
    </row>
    <row r="477" spans="2:10" ht="15.75" customHeight="1">
      <c r="B477" s="164"/>
      <c r="E477" s="235"/>
      <c r="F477" s="112"/>
      <c r="J477" s="235"/>
    </row>
    <row r="478" spans="2:10" ht="15.75" customHeight="1">
      <c r="B478" s="164"/>
      <c r="E478" s="235"/>
      <c r="F478" s="112"/>
      <c r="J478" s="235"/>
    </row>
    <row r="479" spans="2:10" ht="15.75" customHeight="1">
      <c r="B479" s="164"/>
      <c r="E479" s="235"/>
      <c r="F479" s="112"/>
      <c r="J479" s="235"/>
    </row>
    <row r="480" spans="2:10" ht="15.75" customHeight="1">
      <c r="B480" s="164"/>
      <c r="E480" s="235"/>
      <c r="F480" s="112"/>
      <c r="J480" s="235"/>
    </row>
    <row r="481" spans="2:10" ht="15.75" customHeight="1">
      <c r="B481" s="164"/>
      <c r="E481" s="235"/>
      <c r="F481" s="112"/>
      <c r="J481" s="235"/>
    </row>
    <row r="482" spans="2:10" ht="15.75" customHeight="1">
      <c r="B482" s="164"/>
      <c r="E482" s="235"/>
      <c r="F482" s="112"/>
      <c r="J482" s="235"/>
    </row>
    <row r="483" spans="2:10" ht="15.75" customHeight="1">
      <c r="B483" s="164"/>
      <c r="E483" s="235"/>
      <c r="F483" s="112"/>
      <c r="J483" s="235"/>
    </row>
    <row r="484" spans="2:10" ht="15.75" customHeight="1">
      <c r="B484" s="164"/>
      <c r="E484" s="235"/>
      <c r="F484" s="112"/>
      <c r="J484" s="235"/>
    </row>
    <row r="485" spans="2:10" ht="15.75" customHeight="1">
      <c r="B485" s="164"/>
      <c r="E485" s="235"/>
      <c r="F485" s="112"/>
      <c r="J485" s="235"/>
    </row>
    <row r="486" spans="2:10" ht="15.75" customHeight="1">
      <c r="B486" s="164"/>
      <c r="E486" s="235"/>
      <c r="F486" s="112"/>
      <c r="J486" s="235"/>
    </row>
    <row r="487" spans="2:10" ht="15.75" customHeight="1">
      <c r="B487" s="164"/>
      <c r="E487" s="235"/>
      <c r="F487" s="112"/>
      <c r="J487" s="235"/>
    </row>
    <row r="488" spans="2:10" ht="15.75" customHeight="1">
      <c r="B488" s="164"/>
      <c r="E488" s="235"/>
      <c r="F488" s="112"/>
      <c r="J488" s="235"/>
    </row>
    <row r="489" spans="2:10" ht="15.75" customHeight="1">
      <c r="B489" s="164"/>
      <c r="E489" s="235"/>
      <c r="F489" s="112"/>
      <c r="J489" s="235"/>
    </row>
    <row r="490" spans="2:10" ht="15.75" customHeight="1">
      <c r="B490" s="164"/>
      <c r="E490" s="235"/>
      <c r="F490" s="112"/>
      <c r="J490" s="235"/>
    </row>
    <row r="491" spans="2:10" ht="15.75" customHeight="1">
      <c r="B491" s="164"/>
      <c r="E491" s="235"/>
      <c r="F491" s="112"/>
      <c r="J491" s="235"/>
    </row>
    <row r="492" spans="2:10" ht="15.75" customHeight="1">
      <c r="B492" s="164"/>
      <c r="E492" s="235"/>
      <c r="F492" s="112"/>
      <c r="J492" s="235"/>
    </row>
    <row r="493" spans="2:10" ht="15.75" customHeight="1">
      <c r="B493" s="164"/>
      <c r="E493" s="235"/>
      <c r="F493" s="112"/>
      <c r="J493" s="235"/>
    </row>
    <row r="494" spans="2:10" ht="15.75" customHeight="1">
      <c r="B494" s="164"/>
      <c r="E494" s="235"/>
      <c r="F494" s="112"/>
      <c r="J494" s="235"/>
    </row>
    <row r="495" spans="2:10" ht="15.75" customHeight="1">
      <c r="B495" s="164"/>
      <c r="E495" s="235"/>
      <c r="F495" s="112"/>
      <c r="J495" s="235"/>
    </row>
    <row r="496" spans="2:10" ht="15.75" customHeight="1">
      <c r="B496" s="164"/>
      <c r="E496" s="235"/>
      <c r="F496" s="112"/>
      <c r="J496" s="235"/>
    </row>
    <row r="497" spans="2:10" ht="15.75" customHeight="1">
      <c r="B497" s="164"/>
      <c r="E497" s="235"/>
      <c r="F497" s="112"/>
      <c r="J497" s="235"/>
    </row>
    <row r="498" spans="2:10" ht="15.75" customHeight="1">
      <c r="B498" s="164"/>
      <c r="E498" s="235"/>
      <c r="F498" s="112"/>
      <c r="J498" s="235"/>
    </row>
    <row r="499" spans="2:10" ht="15.75" customHeight="1">
      <c r="B499" s="164"/>
      <c r="E499" s="235"/>
      <c r="F499" s="112"/>
      <c r="J499" s="235"/>
    </row>
    <row r="500" spans="2:10" ht="15.75" customHeight="1">
      <c r="B500" s="164"/>
      <c r="E500" s="235"/>
      <c r="F500" s="112"/>
      <c r="J500" s="235"/>
    </row>
    <row r="501" spans="2:10" ht="15.75" customHeight="1">
      <c r="B501" s="164"/>
      <c r="E501" s="235"/>
      <c r="F501" s="112"/>
      <c r="J501" s="235"/>
    </row>
    <row r="502" spans="2:10" ht="15.75" customHeight="1">
      <c r="B502" s="164"/>
      <c r="E502" s="235"/>
      <c r="F502" s="112"/>
      <c r="J502" s="235"/>
    </row>
    <row r="503" spans="2:10" ht="15.75" customHeight="1">
      <c r="B503" s="164"/>
      <c r="E503" s="235"/>
      <c r="F503" s="112"/>
      <c r="J503" s="235"/>
    </row>
    <row r="504" spans="2:10" ht="15.75" customHeight="1">
      <c r="B504" s="164"/>
      <c r="E504" s="235"/>
      <c r="F504" s="112"/>
      <c r="J504" s="235"/>
    </row>
    <row r="505" spans="2:10" ht="15.75" customHeight="1">
      <c r="B505" s="164"/>
      <c r="E505" s="235"/>
      <c r="F505" s="112"/>
      <c r="J505" s="235"/>
    </row>
    <row r="506" spans="2:10" ht="15.75" customHeight="1">
      <c r="B506" s="164"/>
      <c r="E506" s="235"/>
      <c r="F506" s="112"/>
      <c r="J506" s="235"/>
    </row>
    <row r="507" spans="2:10" ht="15.75" customHeight="1">
      <c r="B507" s="164"/>
      <c r="E507" s="235"/>
      <c r="F507" s="112"/>
      <c r="J507" s="235"/>
    </row>
    <row r="508" spans="2:10" ht="15.75" customHeight="1">
      <c r="B508" s="164"/>
      <c r="E508" s="235"/>
      <c r="F508" s="112"/>
      <c r="J508" s="235"/>
    </row>
    <row r="509" spans="2:10" ht="15.75" customHeight="1">
      <c r="B509" s="164"/>
      <c r="E509" s="235"/>
      <c r="F509" s="112"/>
      <c r="J509" s="235"/>
    </row>
    <row r="510" spans="2:10" ht="15.75" customHeight="1">
      <c r="B510" s="164"/>
      <c r="E510" s="235"/>
      <c r="F510" s="112"/>
      <c r="J510" s="235"/>
    </row>
    <row r="511" spans="2:10" ht="15.75" customHeight="1">
      <c r="B511" s="164"/>
      <c r="E511" s="235"/>
      <c r="F511" s="112"/>
      <c r="J511" s="235"/>
    </row>
    <row r="512" spans="2:10" ht="15.75" customHeight="1">
      <c r="B512" s="164"/>
      <c r="E512" s="235"/>
      <c r="F512" s="112"/>
      <c r="J512" s="235"/>
    </row>
    <row r="513" spans="2:10" ht="15.75" customHeight="1">
      <c r="B513" s="164"/>
      <c r="E513" s="235"/>
      <c r="F513" s="112"/>
      <c r="J513" s="235"/>
    </row>
    <row r="514" spans="2:10" ht="15.75" customHeight="1">
      <c r="B514" s="164"/>
      <c r="E514" s="235"/>
      <c r="F514" s="112"/>
      <c r="J514" s="235"/>
    </row>
    <row r="515" spans="2:10" ht="15.75" customHeight="1">
      <c r="B515" s="164"/>
      <c r="E515" s="235"/>
      <c r="F515" s="112"/>
      <c r="J515" s="235"/>
    </row>
    <row r="516" spans="2:10" ht="15.75" customHeight="1">
      <c r="B516" s="164"/>
      <c r="E516" s="235"/>
      <c r="F516" s="112"/>
      <c r="J516" s="235"/>
    </row>
    <row r="517" spans="2:10" ht="15.75" customHeight="1">
      <c r="B517" s="164"/>
      <c r="E517" s="235"/>
      <c r="F517" s="112"/>
      <c r="J517" s="235"/>
    </row>
    <row r="518" spans="2:10" ht="15.75" customHeight="1">
      <c r="B518" s="164"/>
      <c r="E518" s="235"/>
      <c r="F518" s="112"/>
      <c r="J518" s="235"/>
    </row>
    <row r="519" spans="2:10" ht="15.75" customHeight="1">
      <c r="B519" s="164"/>
      <c r="E519" s="235"/>
      <c r="F519" s="112"/>
      <c r="J519" s="235"/>
    </row>
    <row r="520" spans="2:10" ht="15.75" customHeight="1">
      <c r="B520" s="164"/>
      <c r="E520" s="235"/>
      <c r="F520" s="112"/>
      <c r="J520" s="235"/>
    </row>
    <row r="521" spans="2:10" ht="15.75" customHeight="1">
      <c r="B521" s="164"/>
      <c r="E521" s="235"/>
      <c r="F521" s="112"/>
      <c r="J521" s="235"/>
    </row>
    <row r="522" spans="2:10" ht="15.75" customHeight="1">
      <c r="B522" s="164"/>
      <c r="E522" s="235"/>
      <c r="F522" s="112"/>
      <c r="J522" s="235"/>
    </row>
    <row r="523" spans="2:10" ht="15.75" customHeight="1">
      <c r="B523" s="164"/>
      <c r="E523" s="235"/>
      <c r="F523" s="112"/>
      <c r="J523" s="235"/>
    </row>
    <row r="524" spans="2:10" ht="15.75" customHeight="1">
      <c r="B524" s="164"/>
      <c r="E524" s="235"/>
      <c r="F524" s="112"/>
      <c r="J524" s="235"/>
    </row>
    <row r="525" spans="2:10" ht="15.75" customHeight="1">
      <c r="B525" s="164"/>
      <c r="E525" s="235"/>
      <c r="F525" s="112"/>
      <c r="J525" s="235"/>
    </row>
    <row r="526" spans="2:10" ht="15.75" customHeight="1">
      <c r="B526" s="164"/>
      <c r="E526" s="235"/>
      <c r="F526" s="112"/>
      <c r="J526" s="235"/>
    </row>
    <row r="527" spans="2:10" ht="15.75" customHeight="1">
      <c r="B527" s="164"/>
      <c r="E527" s="235"/>
      <c r="F527" s="112"/>
      <c r="J527" s="235"/>
    </row>
    <row r="528" spans="2:10" ht="15.75" customHeight="1">
      <c r="B528" s="164"/>
      <c r="E528" s="235"/>
      <c r="F528" s="112"/>
      <c r="J528" s="235"/>
    </row>
    <row r="529" spans="2:10" ht="15.75" customHeight="1">
      <c r="B529" s="164"/>
      <c r="E529" s="235"/>
      <c r="F529" s="112"/>
      <c r="J529" s="235"/>
    </row>
    <row r="530" spans="2:10" ht="15.75" customHeight="1">
      <c r="B530" s="164"/>
      <c r="E530" s="235"/>
      <c r="F530" s="112"/>
      <c r="J530" s="235"/>
    </row>
    <row r="531" spans="2:10" ht="15.75" customHeight="1">
      <c r="B531" s="164"/>
      <c r="E531" s="235"/>
      <c r="F531" s="112"/>
      <c r="J531" s="235"/>
    </row>
    <row r="532" spans="2:10" ht="15.75" customHeight="1">
      <c r="B532" s="164"/>
      <c r="E532" s="235"/>
      <c r="F532" s="112"/>
      <c r="J532" s="235"/>
    </row>
    <row r="533" spans="2:10" ht="15.75" customHeight="1">
      <c r="B533" s="164"/>
      <c r="E533" s="235"/>
      <c r="F533" s="112"/>
      <c r="J533" s="235"/>
    </row>
    <row r="534" spans="2:10" ht="15.75" customHeight="1">
      <c r="B534" s="164"/>
      <c r="E534" s="235"/>
      <c r="F534" s="112"/>
      <c r="J534" s="235"/>
    </row>
    <row r="535" spans="2:10" ht="15.75" customHeight="1">
      <c r="B535" s="164"/>
      <c r="E535" s="235"/>
      <c r="F535" s="112"/>
      <c r="J535" s="235"/>
    </row>
    <row r="536" spans="2:10" ht="15.75" customHeight="1">
      <c r="B536" s="164"/>
      <c r="E536" s="235"/>
      <c r="F536" s="112"/>
      <c r="J536" s="235"/>
    </row>
    <row r="537" spans="2:10" ht="15.75" customHeight="1">
      <c r="B537" s="164"/>
      <c r="E537" s="235"/>
      <c r="F537" s="112"/>
      <c r="J537" s="235"/>
    </row>
    <row r="538" spans="2:10" ht="15.75" customHeight="1">
      <c r="B538" s="164"/>
      <c r="E538" s="235"/>
      <c r="F538" s="112"/>
      <c r="J538" s="235"/>
    </row>
    <row r="539" spans="2:10" ht="15.75" customHeight="1">
      <c r="B539" s="164"/>
      <c r="E539" s="235"/>
      <c r="F539" s="112"/>
      <c r="J539" s="235"/>
    </row>
    <row r="540" spans="2:10" ht="15.75" customHeight="1">
      <c r="B540" s="164"/>
      <c r="E540" s="235"/>
      <c r="F540" s="112"/>
      <c r="J540" s="235"/>
    </row>
    <row r="541" spans="2:10" ht="15.75" customHeight="1">
      <c r="B541" s="164"/>
      <c r="E541" s="235"/>
      <c r="F541" s="112"/>
      <c r="J541" s="235"/>
    </row>
    <row r="542" spans="2:10" ht="15.75" customHeight="1">
      <c r="B542" s="164"/>
      <c r="E542" s="235"/>
      <c r="F542" s="112"/>
      <c r="J542" s="235"/>
    </row>
    <row r="543" spans="2:10" ht="15.75" customHeight="1">
      <c r="B543" s="164"/>
      <c r="E543" s="235"/>
      <c r="F543" s="112"/>
      <c r="J543" s="235"/>
    </row>
    <row r="544" spans="2:10" ht="15.75" customHeight="1">
      <c r="B544" s="164"/>
      <c r="E544" s="235"/>
      <c r="F544" s="112"/>
      <c r="J544" s="235"/>
    </row>
    <row r="545" spans="2:10" ht="15.75" customHeight="1">
      <c r="B545" s="164"/>
      <c r="E545" s="235"/>
      <c r="F545" s="112"/>
      <c r="J545" s="235"/>
    </row>
    <row r="546" spans="2:10" ht="15.75" customHeight="1">
      <c r="B546" s="164"/>
      <c r="E546" s="235"/>
      <c r="F546" s="112"/>
      <c r="J546" s="235"/>
    </row>
    <row r="547" spans="2:10" ht="15.75" customHeight="1">
      <c r="B547" s="164"/>
      <c r="E547" s="235"/>
      <c r="F547" s="112"/>
      <c r="J547" s="235"/>
    </row>
    <row r="548" spans="2:10" ht="15.75" customHeight="1">
      <c r="B548" s="164"/>
      <c r="E548" s="235"/>
      <c r="F548" s="112"/>
      <c r="J548" s="235"/>
    </row>
    <row r="549" spans="2:10" ht="15.75" customHeight="1">
      <c r="B549" s="164"/>
      <c r="E549" s="235"/>
      <c r="F549" s="112"/>
      <c r="J549" s="235"/>
    </row>
    <row r="550" spans="2:10" ht="15.75" customHeight="1">
      <c r="B550" s="164"/>
      <c r="E550" s="235"/>
      <c r="F550" s="112"/>
      <c r="J550" s="235"/>
    </row>
    <row r="551" spans="2:10" ht="15.75" customHeight="1">
      <c r="B551" s="164"/>
      <c r="E551" s="235"/>
      <c r="F551" s="112"/>
      <c r="J551" s="235"/>
    </row>
    <row r="552" spans="2:10" ht="15.75" customHeight="1">
      <c r="B552" s="164"/>
      <c r="E552" s="235"/>
      <c r="F552" s="112"/>
      <c r="J552" s="235"/>
    </row>
    <row r="553" spans="2:10" ht="15.75" customHeight="1">
      <c r="B553" s="164"/>
      <c r="E553" s="235"/>
      <c r="F553" s="112"/>
      <c r="J553" s="235"/>
    </row>
    <row r="554" spans="2:10" ht="15.75" customHeight="1">
      <c r="B554" s="164"/>
      <c r="E554" s="235"/>
      <c r="F554" s="112"/>
      <c r="J554" s="235"/>
    </row>
    <row r="555" spans="2:10" ht="15.75" customHeight="1">
      <c r="B555" s="164"/>
      <c r="E555" s="235"/>
      <c r="F555" s="112"/>
      <c r="J555" s="235"/>
    </row>
    <row r="556" spans="2:10" ht="15.75" customHeight="1">
      <c r="B556" s="164"/>
      <c r="E556" s="235"/>
      <c r="F556" s="112"/>
      <c r="J556" s="235"/>
    </row>
    <row r="557" spans="2:10" ht="15.75" customHeight="1">
      <c r="B557" s="164"/>
      <c r="E557" s="235"/>
      <c r="F557" s="112"/>
      <c r="J557" s="235"/>
    </row>
    <row r="558" spans="2:10" ht="15.75" customHeight="1">
      <c r="B558" s="164"/>
      <c r="E558" s="235"/>
      <c r="F558" s="112"/>
      <c r="J558" s="235"/>
    </row>
    <row r="559" spans="2:10" ht="15.75" customHeight="1">
      <c r="B559" s="164"/>
      <c r="E559" s="235"/>
      <c r="F559" s="112"/>
      <c r="J559" s="235"/>
    </row>
    <row r="560" spans="2:10" ht="15.75" customHeight="1">
      <c r="B560" s="164"/>
      <c r="E560" s="235"/>
      <c r="F560" s="112"/>
      <c r="J560" s="235"/>
    </row>
    <row r="561" spans="2:10" ht="15.75" customHeight="1">
      <c r="B561" s="164"/>
      <c r="E561" s="235"/>
      <c r="F561" s="112"/>
      <c r="J561" s="235"/>
    </row>
    <row r="562" spans="2:10" ht="15.75" customHeight="1">
      <c r="B562" s="164"/>
      <c r="E562" s="235"/>
      <c r="F562" s="112"/>
      <c r="J562" s="235"/>
    </row>
    <row r="563" spans="2:10" ht="15.75" customHeight="1">
      <c r="B563" s="164"/>
      <c r="E563" s="235"/>
      <c r="F563" s="112"/>
      <c r="J563" s="235"/>
    </row>
    <row r="564" spans="2:10" ht="15.75" customHeight="1">
      <c r="B564" s="164"/>
      <c r="E564" s="235"/>
      <c r="F564" s="112"/>
      <c r="J564" s="235"/>
    </row>
    <row r="565" spans="2:10" ht="15.75" customHeight="1">
      <c r="B565" s="164"/>
      <c r="E565" s="235"/>
      <c r="F565" s="112"/>
      <c r="J565" s="235"/>
    </row>
    <row r="566" spans="2:10" ht="15.75" customHeight="1">
      <c r="B566" s="164"/>
      <c r="E566" s="235"/>
      <c r="F566" s="112"/>
      <c r="J566" s="235"/>
    </row>
    <row r="567" spans="2:10" ht="15.75" customHeight="1">
      <c r="B567" s="164"/>
      <c r="E567" s="235"/>
      <c r="F567" s="112"/>
      <c r="J567" s="235"/>
    </row>
    <row r="568" spans="2:10" ht="15.75" customHeight="1">
      <c r="B568" s="164"/>
      <c r="E568" s="235"/>
      <c r="F568" s="112"/>
      <c r="J568" s="235"/>
    </row>
    <row r="569" spans="2:10" ht="15.75" customHeight="1">
      <c r="B569" s="164"/>
      <c r="E569" s="235"/>
      <c r="F569" s="112"/>
      <c r="J569" s="235"/>
    </row>
    <row r="570" spans="2:10" ht="15.75" customHeight="1">
      <c r="B570" s="164"/>
      <c r="E570" s="235"/>
      <c r="F570" s="112"/>
      <c r="J570" s="235"/>
    </row>
    <row r="571" spans="2:10" ht="15.75" customHeight="1">
      <c r="B571" s="164"/>
      <c r="E571" s="235"/>
      <c r="F571" s="112"/>
      <c r="J571" s="235"/>
    </row>
    <row r="572" spans="2:10" ht="15.75" customHeight="1">
      <c r="B572" s="164"/>
      <c r="E572" s="235"/>
      <c r="F572" s="112"/>
      <c r="J572" s="235"/>
    </row>
    <row r="573" spans="2:10" ht="15.75" customHeight="1">
      <c r="B573" s="164"/>
      <c r="E573" s="235"/>
      <c r="F573" s="112"/>
      <c r="J573" s="235"/>
    </row>
    <row r="574" spans="2:10" ht="15.75" customHeight="1">
      <c r="B574" s="164"/>
      <c r="E574" s="235"/>
      <c r="F574" s="112"/>
      <c r="J574" s="235"/>
    </row>
    <row r="575" spans="2:10" ht="15.75" customHeight="1">
      <c r="B575" s="164"/>
      <c r="E575" s="235"/>
      <c r="F575" s="112"/>
      <c r="J575" s="235"/>
    </row>
    <row r="576" spans="2:10" ht="15.75" customHeight="1">
      <c r="B576" s="164"/>
      <c r="E576" s="235"/>
      <c r="F576" s="112"/>
      <c r="J576" s="235"/>
    </row>
    <row r="577" spans="2:10" ht="15.75" customHeight="1">
      <c r="B577" s="164"/>
      <c r="E577" s="235"/>
      <c r="F577" s="112"/>
      <c r="J577" s="235"/>
    </row>
    <row r="578" spans="2:10" ht="15.75" customHeight="1">
      <c r="B578" s="164"/>
      <c r="E578" s="235"/>
      <c r="F578" s="112"/>
      <c r="J578" s="235"/>
    </row>
    <row r="579" spans="2:10" ht="15.75" customHeight="1">
      <c r="B579" s="164"/>
      <c r="E579" s="235"/>
      <c r="F579" s="112"/>
      <c r="J579" s="235"/>
    </row>
    <row r="580" spans="2:10" ht="15.75" customHeight="1">
      <c r="B580" s="164"/>
      <c r="E580" s="235"/>
      <c r="F580" s="112"/>
      <c r="J580" s="235"/>
    </row>
    <row r="581" spans="2:10" ht="15.75" customHeight="1">
      <c r="B581" s="164"/>
      <c r="E581" s="235"/>
      <c r="F581" s="112"/>
      <c r="J581" s="235"/>
    </row>
    <row r="582" spans="2:10" ht="15.75" customHeight="1">
      <c r="B582" s="164"/>
      <c r="E582" s="235"/>
      <c r="F582" s="112"/>
      <c r="J582" s="235"/>
    </row>
    <row r="583" spans="2:10" ht="15.75" customHeight="1">
      <c r="B583" s="164"/>
      <c r="E583" s="235"/>
      <c r="F583" s="112"/>
      <c r="J583" s="235"/>
    </row>
    <row r="584" spans="2:10" ht="15.75" customHeight="1">
      <c r="B584" s="164"/>
      <c r="E584" s="235"/>
      <c r="F584" s="112"/>
      <c r="J584" s="235"/>
    </row>
    <row r="585" spans="2:10" ht="15.75" customHeight="1">
      <c r="B585" s="164"/>
      <c r="E585" s="235"/>
      <c r="F585" s="112"/>
      <c r="J585" s="235"/>
    </row>
    <row r="586" spans="2:10" ht="15.75" customHeight="1">
      <c r="B586" s="164"/>
      <c r="E586" s="235"/>
      <c r="F586" s="112"/>
      <c r="J586" s="235"/>
    </row>
    <row r="587" spans="2:10" ht="15.75" customHeight="1">
      <c r="B587" s="164"/>
      <c r="E587" s="235"/>
      <c r="F587" s="112"/>
      <c r="J587" s="235"/>
    </row>
    <row r="588" spans="2:10" ht="15.75" customHeight="1">
      <c r="B588" s="164"/>
      <c r="E588" s="235"/>
      <c r="F588" s="112"/>
      <c r="J588" s="235"/>
    </row>
    <row r="589" spans="2:10" ht="15.75" customHeight="1">
      <c r="B589" s="164"/>
      <c r="E589" s="235"/>
      <c r="F589" s="112"/>
      <c r="J589" s="235"/>
    </row>
    <row r="590" spans="2:10" ht="15.75" customHeight="1">
      <c r="B590" s="164"/>
      <c r="E590" s="235"/>
      <c r="F590" s="112"/>
      <c r="J590" s="235"/>
    </row>
    <row r="591" spans="2:10" ht="15.75" customHeight="1">
      <c r="B591" s="164"/>
      <c r="E591" s="235"/>
      <c r="F591" s="112"/>
      <c r="J591" s="235"/>
    </row>
    <row r="592" spans="2:10" ht="15.75" customHeight="1">
      <c r="B592" s="164"/>
      <c r="E592" s="235"/>
      <c r="F592" s="112"/>
      <c r="J592" s="235"/>
    </row>
    <row r="593" spans="2:10" ht="15.75" customHeight="1">
      <c r="B593" s="164"/>
      <c r="E593" s="235"/>
      <c r="F593" s="112"/>
      <c r="J593" s="235"/>
    </row>
    <row r="594" spans="2:10" ht="15.75" customHeight="1">
      <c r="B594" s="164"/>
      <c r="E594" s="235"/>
      <c r="F594" s="112"/>
      <c r="J594" s="235"/>
    </row>
    <row r="595" spans="2:10" ht="15.75" customHeight="1">
      <c r="B595" s="164"/>
      <c r="E595" s="235"/>
      <c r="F595" s="112"/>
      <c r="J595" s="235"/>
    </row>
    <row r="596" spans="2:10" ht="15.75" customHeight="1">
      <c r="B596" s="164"/>
      <c r="E596" s="235"/>
      <c r="F596" s="112"/>
      <c r="J596" s="235"/>
    </row>
    <row r="597" spans="2:10" ht="15.75" customHeight="1">
      <c r="B597" s="164"/>
      <c r="E597" s="235"/>
      <c r="F597" s="112"/>
      <c r="J597" s="235"/>
    </row>
    <row r="598" spans="2:10" ht="15.75" customHeight="1">
      <c r="B598" s="164"/>
      <c r="E598" s="235"/>
      <c r="F598" s="112"/>
      <c r="J598" s="235"/>
    </row>
    <row r="599" spans="2:10" ht="15.75" customHeight="1">
      <c r="B599" s="164"/>
      <c r="E599" s="235"/>
      <c r="F599" s="112"/>
      <c r="J599" s="235"/>
    </row>
    <row r="600" spans="2:10" ht="15.75" customHeight="1">
      <c r="B600" s="164"/>
      <c r="E600" s="235"/>
      <c r="F600" s="112"/>
      <c r="J600" s="235"/>
    </row>
    <row r="601" spans="2:10" ht="15.75" customHeight="1">
      <c r="B601" s="164"/>
      <c r="E601" s="235"/>
      <c r="F601" s="112"/>
      <c r="J601" s="235"/>
    </row>
    <row r="602" spans="2:10" ht="15.75" customHeight="1">
      <c r="B602" s="164"/>
      <c r="E602" s="235"/>
      <c r="F602" s="112"/>
      <c r="J602" s="235"/>
    </row>
    <row r="603" spans="2:10" ht="15.75" customHeight="1">
      <c r="B603" s="164"/>
      <c r="E603" s="235"/>
      <c r="F603" s="112"/>
      <c r="J603" s="235"/>
    </row>
    <row r="604" spans="2:10" ht="15.75" customHeight="1">
      <c r="B604" s="164"/>
      <c r="E604" s="235"/>
      <c r="F604" s="112"/>
      <c r="J604" s="235"/>
    </row>
    <row r="605" spans="2:10" ht="15.75" customHeight="1">
      <c r="B605" s="164"/>
      <c r="E605" s="235"/>
      <c r="F605" s="112"/>
      <c r="J605" s="235"/>
    </row>
    <row r="606" spans="2:10" ht="15.75" customHeight="1">
      <c r="B606" s="164"/>
      <c r="E606" s="235"/>
      <c r="F606" s="112"/>
      <c r="J606" s="235"/>
    </row>
    <row r="607" spans="2:10" ht="15.75" customHeight="1">
      <c r="B607" s="164"/>
      <c r="E607" s="235"/>
      <c r="F607" s="112"/>
      <c r="J607" s="235"/>
    </row>
    <row r="608" spans="2:10" ht="15.75" customHeight="1">
      <c r="B608" s="164"/>
      <c r="E608" s="235"/>
      <c r="F608" s="112"/>
      <c r="J608" s="235"/>
    </row>
    <row r="609" spans="2:10" ht="15.75" customHeight="1">
      <c r="B609" s="164"/>
      <c r="E609" s="235"/>
      <c r="F609" s="112"/>
      <c r="J609" s="235"/>
    </row>
    <row r="610" spans="2:10" ht="15.75" customHeight="1">
      <c r="B610" s="164"/>
      <c r="E610" s="235"/>
      <c r="F610" s="112"/>
      <c r="J610" s="235"/>
    </row>
    <row r="611" spans="2:10" ht="15.75" customHeight="1">
      <c r="B611" s="164"/>
      <c r="E611" s="235"/>
      <c r="F611" s="112"/>
      <c r="J611" s="235"/>
    </row>
    <row r="612" spans="2:10" ht="15.75" customHeight="1">
      <c r="B612" s="164"/>
      <c r="E612" s="235"/>
      <c r="F612" s="112"/>
      <c r="J612" s="235"/>
    </row>
    <row r="613" spans="2:10" ht="15.75" customHeight="1">
      <c r="B613" s="164"/>
      <c r="E613" s="235"/>
      <c r="F613" s="112"/>
      <c r="J613" s="235"/>
    </row>
    <row r="614" spans="2:10" ht="15.75" customHeight="1">
      <c r="B614" s="164"/>
      <c r="E614" s="235"/>
      <c r="F614" s="112"/>
      <c r="J614" s="235"/>
    </row>
    <row r="615" spans="2:10" ht="15.75" customHeight="1">
      <c r="B615" s="164"/>
      <c r="E615" s="235"/>
      <c r="F615" s="112"/>
      <c r="J615" s="235"/>
    </row>
    <row r="616" spans="2:10" ht="15.75" customHeight="1">
      <c r="B616" s="164"/>
      <c r="E616" s="235"/>
      <c r="F616" s="112"/>
      <c r="J616" s="235"/>
    </row>
    <row r="617" spans="2:10" ht="15.75" customHeight="1">
      <c r="B617" s="164"/>
      <c r="E617" s="235"/>
      <c r="F617" s="112"/>
      <c r="J617" s="235"/>
    </row>
    <row r="618" spans="2:10" ht="15.75" customHeight="1">
      <c r="B618" s="164"/>
      <c r="E618" s="235"/>
      <c r="F618" s="112"/>
      <c r="J618" s="235"/>
    </row>
    <row r="619" spans="2:10" ht="15.75" customHeight="1">
      <c r="B619" s="164"/>
      <c r="E619" s="235"/>
      <c r="F619" s="112"/>
      <c r="J619" s="235"/>
    </row>
    <row r="620" spans="2:10" ht="15.75" customHeight="1">
      <c r="B620" s="164"/>
      <c r="E620" s="235"/>
      <c r="F620" s="112"/>
      <c r="J620" s="235"/>
    </row>
    <row r="621" spans="2:10" ht="15.75" customHeight="1">
      <c r="B621" s="164"/>
      <c r="E621" s="235"/>
      <c r="F621" s="112"/>
      <c r="J621" s="235"/>
    </row>
    <row r="622" spans="2:10" ht="15.75" customHeight="1">
      <c r="B622" s="164"/>
      <c r="E622" s="235"/>
      <c r="F622" s="112"/>
      <c r="J622" s="235"/>
    </row>
    <row r="623" spans="2:10" ht="15.75" customHeight="1">
      <c r="B623" s="164"/>
      <c r="E623" s="235"/>
      <c r="F623" s="112"/>
      <c r="J623" s="235"/>
    </row>
    <row r="624" spans="2:10" ht="15.75" customHeight="1">
      <c r="B624" s="164"/>
      <c r="E624" s="235"/>
      <c r="F624" s="112"/>
      <c r="J624" s="235"/>
    </row>
    <row r="625" spans="2:10" ht="15.75" customHeight="1">
      <c r="B625" s="164"/>
      <c r="E625" s="235"/>
      <c r="F625" s="112"/>
      <c r="J625" s="235"/>
    </row>
    <row r="626" spans="2:10" ht="15.75" customHeight="1">
      <c r="B626" s="164"/>
      <c r="E626" s="235"/>
      <c r="F626" s="112"/>
      <c r="J626" s="235"/>
    </row>
    <row r="627" spans="2:10" ht="15.75" customHeight="1">
      <c r="B627" s="164"/>
      <c r="E627" s="235"/>
      <c r="F627" s="112"/>
      <c r="J627" s="235"/>
    </row>
    <row r="628" spans="2:10" ht="15.75" customHeight="1">
      <c r="B628" s="164"/>
      <c r="E628" s="235"/>
      <c r="F628" s="112"/>
      <c r="J628" s="235"/>
    </row>
    <row r="629" spans="2:10" ht="15.75" customHeight="1">
      <c r="B629" s="164"/>
      <c r="E629" s="235"/>
      <c r="F629" s="112"/>
      <c r="J629" s="235"/>
    </row>
    <row r="630" spans="2:10" ht="15.75" customHeight="1">
      <c r="B630" s="164"/>
      <c r="E630" s="235"/>
      <c r="F630" s="112"/>
      <c r="J630" s="235"/>
    </row>
    <row r="631" spans="2:10" ht="15.75" customHeight="1">
      <c r="B631" s="164"/>
      <c r="E631" s="235"/>
      <c r="F631" s="112"/>
      <c r="J631" s="235"/>
    </row>
    <row r="632" spans="2:10" ht="15.75" customHeight="1">
      <c r="B632" s="164"/>
      <c r="E632" s="235"/>
      <c r="F632" s="112"/>
      <c r="J632" s="235"/>
    </row>
    <row r="633" spans="2:10" ht="15.75" customHeight="1">
      <c r="B633" s="164"/>
      <c r="E633" s="235"/>
      <c r="F633" s="112"/>
      <c r="J633" s="235"/>
    </row>
    <row r="634" spans="2:10" ht="15.75" customHeight="1">
      <c r="B634" s="164"/>
      <c r="E634" s="235"/>
      <c r="F634" s="112"/>
      <c r="J634" s="235"/>
    </row>
    <row r="635" spans="2:10" ht="15.75" customHeight="1">
      <c r="B635" s="164"/>
      <c r="E635" s="235"/>
      <c r="F635" s="112"/>
      <c r="J635" s="235"/>
    </row>
    <row r="636" spans="2:10" ht="15.75" customHeight="1">
      <c r="B636" s="164"/>
      <c r="E636" s="235"/>
      <c r="F636" s="112"/>
      <c r="J636" s="235"/>
    </row>
    <row r="637" spans="2:10" ht="15.75" customHeight="1">
      <c r="B637" s="164"/>
      <c r="E637" s="235"/>
      <c r="F637" s="112"/>
      <c r="J637" s="235"/>
    </row>
    <row r="638" spans="2:10" ht="15.75" customHeight="1">
      <c r="B638" s="164"/>
      <c r="E638" s="235"/>
      <c r="F638" s="112"/>
      <c r="J638" s="235"/>
    </row>
    <row r="639" spans="2:10" ht="15.75" customHeight="1">
      <c r="B639" s="164"/>
      <c r="E639" s="235"/>
      <c r="F639" s="112"/>
      <c r="J639" s="235"/>
    </row>
    <row r="640" spans="2:10" ht="15.75" customHeight="1">
      <c r="B640" s="164"/>
      <c r="E640" s="235"/>
      <c r="F640" s="112"/>
      <c r="J640" s="235"/>
    </row>
    <row r="641" spans="2:10" ht="15.75" customHeight="1">
      <c r="B641" s="164"/>
      <c r="E641" s="235"/>
      <c r="F641" s="112"/>
      <c r="J641" s="235"/>
    </row>
    <row r="642" spans="2:10" ht="15.75" customHeight="1">
      <c r="B642" s="164"/>
      <c r="E642" s="235"/>
      <c r="F642" s="112"/>
      <c r="J642" s="235"/>
    </row>
    <row r="643" spans="2:10" ht="15.75" customHeight="1">
      <c r="B643" s="164"/>
      <c r="E643" s="235"/>
      <c r="F643" s="112"/>
      <c r="J643" s="235"/>
    </row>
    <row r="644" spans="2:10" ht="15.75" customHeight="1">
      <c r="B644" s="164"/>
      <c r="E644" s="235"/>
      <c r="F644" s="112"/>
      <c r="J644" s="235"/>
    </row>
    <row r="645" spans="2:10" ht="15.75" customHeight="1">
      <c r="B645" s="164"/>
      <c r="E645" s="235"/>
      <c r="F645" s="112"/>
      <c r="J645" s="235"/>
    </row>
    <row r="646" spans="2:10" ht="15.75" customHeight="1">
      <c r="B646" s="164"/>
      <c r="E646" s="235"/>
      <c r="F646" s="112"/>
      <c r="J646" s="235"/>
    </row>
    <row r="647" spans="2:10" ht="15.75" customHeight="1">
      <c r="B647" s="164"/>
      <c r="E647" s="235"/>
      <c r="F647" s="112"/>
      <c r="J647" s="235"/>
    </row>
    <row r="648" spans="2:10" ht="15.75" customHeight="1">
      <c r="B648" s="164"/>
      <c r="E648" s="235"/>
      <c r="F648" s="112"/>
      <c r="J648" s="235"/>
    </row>
    <row r="649" spans="2:10" ht="15.75" customHeight="1">
      <c r="B649" s="164"/>
      <c r="E649" s="235"/>
      <c r="F649" s="112"/>
      <c r="J649" s="235"/>
    </row>
    <row r="650" spans="2:10" ht="15.75" customHeight="1">
      <c r="B650" s="164"/>
      <c r="E650" s="235"/>
      <c r="F650" s="112"/>
      <c r="J650" s="235"/>
    </row>
    <row r="651" spans="2:10" ht="15.75" customHeight="1">
      <c r="B651" s="164"/>
      <c r="E651" s="235"/>
      <c r="F651" s="112"/>
      <c r="J651" s="235"/>
    </row>
    <row r="652" spans="2:10" ht="15.75" customHeight="1">
      <c r="B652" s="164"/>
      <c r="E652" s="235"/>
      <c r="F652" s="112"/>
      <c r="J652" s="235"/>
    </row>
    <row r="653" spans="2:10" ht="15.75" customHeight="1">
      <c r="B653" s="164"/>
      <c r="E653" s="235"/>
      <c r="F653" s="112"/>
      <c r="J653" s="235"/>
    </row>
    <row r="654" spans="2:10" ht="15.75" customHeight="1">
      <c r="B654" s="164"/>
      <c r="E654" s="235"/>
      <c r="F654" s="112"/>
      <c r="J654" s="235"/>
    </row>
    <row r="655" spans="2:10" ht="15.75" customHeight="1">
      <c r="B655" s="164"/>
      <c r="E655" s="235"/>
      <c r="F655" s="112"/>
      <c r="J655" s="235"/>
    </row>
    <row r="656" spans="2:10" ht="15.75" customHeight="1">
      <c r="B656" s="164"/>
      <c r="E656" s="235"/>
      <c r="F656" s="112"/>
      <c r="J656" s="235"/>
    </row>
    <row r="657" spans="2:10" ht="15.75" customHeight="1">
      <c r="B657" s="164"/>
      <c r="E657" s="235"/>
      <c r="F657" s="112"/>
      <c r="J657" s="235"/>
    </row>
    <row r="658" spans="2:10" ht="15.75" customHeight="1">
      <c r="B658" s="164"/>
      <c r="E658" s="235"/>
      <c r="F658" s="112"/>
      <c r="J658" s="235"/>
    </row>
    <row r="659" spans="2:10" ht="15.75" customHeight="1">
      <c r="B659" s="164"/>
      <c r="E659" s="235"/>
      <c r="F659" s="112"/>
      <c r="J659" s="235"/>
    </row>
    <row r="660" spans="2:10" ht="15.75" customHeight="1">
      <c r="B660" s="164"/>
      <c r="E660" s="235"/>
      <c r="F660" s="112"/>
      <c r="J660" s="235"/>
    </row>
    <row r="661" spans="2:10" ht="15.75" customHeight="1">
      <c r="B661" s="164"/>
      <c r="E661" s="235"/>
      <c r="F661" s="112"/>
      <c r="J661" s="235"/>
    </row>
    <row r="662" spans="2:10" ht="15.75" customHeight="1">
      <c r="B662" s="164"/>
      <c r="E662" s="235"/>
      <c r="F662" s="112"/>
      <c r="J662" s="235"/>
    </row>
    <row r="663" spans="2:10" ht="15.75" customHeight="1">
      <c r="B663" s="164"/>
      <c r="E663" s="235"/>
      <c r="F663" s="112"/>
      <c r="J663" s="235"/>
    </row>
    <row r="664" spans="2:10" ht="15.75" customHeight="1">
      <c r="B664" s="164"/>
      <c r="E664" s="235"/>
      <c r="F664" s="112"/>
      <c r="J664" s="235"/>
    </row>
    <row r="665" spans="2:10" ht="15.75" customHeight="1">
      <c r="B665" s="164"/>
      <c r="E665" s="235"/>
      <c r="F665" s="112"/>
      <c r="J665" s="235"/>
    </row>
    <row r="666" spans="2:10" ht="15.75" customHeight="1">
      <c r="B666" s="164"/>
      <c r="E666" s="235"/>
      <c r="F666" s="112"/>
      <c r="J666" s="235"/>
    </row>
    <row r="667" spans="2:10" ht="15.75" customHeight="1">
      <c r="B667" s="164"/>
      <c r="E667" s="235"/>
      <c r="F667" s="112"/>
      <c r="J667" s="235"/>
    </row>
    <row r="668" spans="2:10" ht="15.75" customHeight="1">
      <c r="B668" s="164"/>
      <c r="E668" s="235"/>
      <c r="F668" s="112"/>
      <c r="J668" s="235"/>
    </row>
    <row r="669" spans="2:10" ht="15.75" customHeight="1">
      <c r="B669" s="164"/>
      <c r="E669" s="235"/>
      <c r="F669" s="112"/>
      <c r="J669" s="235"/>
    </row>
    <row r="670" spans="2:10" ht="15.75" customHeight="1">
      <c r="B670" s="164"/>
      <c r="E670" s="235"/>
      <c r="F670" s="112"/>
      <c r="J670" s="235"/>
    </row>
    <row r="671" spans="2:10" ht="15.75" customHeight="1">
      <c r="B671" s="164"/>
      <c r="E671" s="235"/>
      <c r="F671" s="112"/>
      <c r="J671" s="235"/>
    </row>
    <row r="672" spans="2:10" ht="15.75" customHeight="1">
      <c r="B672" s="164"/>
      <c r="E672" s="235"/>
      <c r="F672" s="112"/>
      <c r="J672" s="235"/>
    </row>
    <row r="673" spans="2:10" ht="15.75" customHeight="1">
      <c r="B673" s="164"/>
      <c r="E673" s="235"/>
      <c r="F673" s="112"/>
      <c r="J673" s="235"/>
    </row>
    <row r="674" spans="2:10" ht="15.75" customHeight="1">
      <c r="B674" s="164"/>
      <c r="E674" s="235"/>
      <c r="F674" s="112"/>
      <c r="J674" s="235"/>
    </row>
    <row r="675" spans="2:10" ht="15.75" customHeight="1">
      <c r="B675" s="164"/>
      <c r="E675" s="235"/>
      <c r="F675" s="112"/>
      <c r="J675" s="235"/>
    </row>
    <row r="676" spans="2:10" ht="15.75" customHeight="1">
      <c r="B676" s="164"/>
      <c r="E676" s="235"/>
      <c r="F676" s="112"/>
      <c r="J676" s="235"/>
    </row>
    <row r="677" spans="2:10" ht="15.75" customHeight="1">
      <c r="B677" s="164"/>
      <c r="E677" s="235"/>
      <c r="F677" s="112"/>
      <c r="J677" s="235"/>
    </row>
    <row r="678" spans="2:10" ht="15.75" customHeight="1">
      <c r="B678" s="164"/>
      <c r="E678" s="235"/>
      <c r="F678" s="112"/>
      <c r="J678" s="235"/>
    </row>
    <row r="679" spans="2:10" ht="15.75" customHeight="1">
      <c r="B679" s="164"/>
      <c r="E679" s="235"/>
      <c r="F679" s="112"/>
      <c r="J679" s="235"/>
    </row>
    <row r="680" spans="2:10" ht="15.75" customHeight="1">
      <c r="B680" s="164"/>
      <c r="E680" s="235"/>
      <c r="F680" s="112"/>
      <c r="J680" s="235"/>
    </row>
    <row r="681" spans="2:10" ht="15.75" customHeight="1">
      <c r="B681" s="164"/>
      <c r="E681" s="235"/>
      <c r="F681" s="112"/>
      <c r="J681" s="235"/>
    </row>
    <row r="682" spans="2:10" ht="15.75" customHeight="1">
      <c r="B682" s="164"/>
      <c r="E682" s="235"/>
      <c r="F682" s="112"/>
      <c r="J682" s="235"/>
    </row>
    <row r="683" spans="2:10" ht="15.75" customHeight="1">
      <c r="B683" s="164"/>
      <c r="E683" s="235"/>
      <c r="F683" s="112"/>
      <c r="J683" s="235"/>
    </row>
    <row r="684" spans="2:10" ht="15.75" customHeight="1">
      <c r="B684" s="164"/>
      <c r="E684" s="235"/>
      <c r="F684" s="112"/>
      <c r="J684" s="235"/>
    </row>
    <row r="685" spans="2:10" ht="15.75" customHeight="1">
      <c r="B685" s="164"/>
      <c r="E685" s="235"/>
      <c r="F685" s="112"/>
      <c r="J685" s="235"/>
    </row>
    <row r="686" spans="2:10" ht="15.75" customHeight="1">
      <c r="B686" s="164"/>
      <c r="E686" s="235"/>
      <c r="F686" s="112"/>
      <c r="J686" s="235"/>
    </row>
    <row r="687" spans="2:10" ht="15.75" customHeight="1">
      <c r="B687" s="164"/>
      <c r="E687" s="235"/>
      <c r="F687" s="112"/>
      <c r="J687" s="235"/>
    </row>
    <row r="688" spans="2:10" ht="15.75" customHeight="1">
      <c r="B688" s="164"/>
      <c r="E688" s="235"/>
      <c r="F688" s="112"/>
      <c r="J688" s="235"/>
    </row>
    <row r="689" spans="2:10" ht="15.75" customHeight="1">
      <c r="B689" s="164"/>
      <c r="E689" s="235"/>
      <c r="F689" s="112"/>
      <c r="J689" s="235"/>
    </row>
    <row r="690" spans="2:10" ht="15.75" customHeight="1">
      <c r="B690" s="164"/>
      <c r="E690" s="235"/>
      <c r="F690" s="112"/>
      <c r="J690" s="235"/>
    </row>
    <row r="691" spans="2:10" ht="15.75" customHeight="1">
      <c r="B691" s="164"/>
      <c r="E691" s="235"/>
      <c r="F691" s="112"/>
      <c r="J691" s="235"/>
    </row>
    <row r="692" spans="2:10" ht="15.75" customHeight="1">
      <c r="B692" s="164"/>
      <c r="E692" s="235"/>
      <c r="F692" s="112"/>
      <c r="J692" s="235"/>
    </row>
    <row r="693" spans="2:10" ht="15.75" customHeight="1">
      <c r="B693" s="164"/>
      <c r="E693" s="235"/>
      <c r="F693" s="112"/>
      <c r="J693" s="235"/>
    </row>
    <row r="694" spans="2:10" ht="15.75" customHeight="1">
      <c r="B694" s="164"/>
      <c r="E694" s="235"/>
      <c r="F694" s="112"/>
      <c r="J694" s="235"/>
    </row>
    <row r="695" spans="2:10" ht="15.75" customHeight="1">
      <c r="B695" s="164"/>
      <c r="E695" s="235"/>
      <c r="F695" s="112"/>
      <c r="J695" s="235"/>
    </row>
    <row r="696" spans="2:10" ht="15.75" customHeight="1">
      <c r="B696" s="164"/>
      <c r="E696" s="235"/>
      <c r="F696" s="112"/>
      <c r="J696" s="235"/>
    </row>
    <row r="697" spans="2:10" ht="15.75" customHeight="1">
      <c r="B697" s="164"/>
      <c r="E697" s="235"/>
      <c r="F697" s="112"/>
      <c r="J697" s="235"/>
    </row>
    <row r="698" spans="2:10" ht="15.75" customHeight="1">
      <c r="B698" s="164"/>
      <c r="E698" s="235"/>
      <c r="F698" s="112"/>
      <c r="J698" s="235"/>
    </row>
    <row r="699" spans="2:10" ht="15.75" customHeight="1">
      <c r="B699" s="164"/>
      <c r="E699" s="235"/>
      <c r="F699" s="112"/>
      <c r="J699" s="235"/>
    </row>
    <row r="700" spans="2:10" ht="15.75" customHeight="1">
      <c r="B700" s="164"/>
      <c r="E700" s="235"/>
      <c r="F700" s="112"/>
      <c r="J700" s="235"/>
    </row>
    <row r="701" spans="2:10" ht="15.75" customHeight="1">
      <c r="B701" s="164"/>
      <c r="E701" s="235"/>
      <c r="F701" s="112"/>
      <c r="J701" s="235"/>
    </row>
    <row r="702" spans="2:10" ht="15.75" customHeight="1">
      <c r="B702" s="164"/>
      <c r="E702" s="235"/>
      <c r="F702" s="112"/>
      <c r="J702" s="235"/>
    </row>
    <row r="703" spans="2:10" ht="15.75" customHeight="1">
      <c r="B703" s="164"/>
      <c r="E703" s="235"/>
      <c r="F703" s="112"/>
      <c r="J703" s="235"/>
    </row>
    <row r="704" spans="2:10" ht="15.75" customHeight="1">
      <c r="B704" s="164"/>
      <c r="E704" s="235"/>
      <c r="F704" s="112"/>
      <c r="J704" s="235"/>
    </row>
    <row r="705" spans="2:10" ht="15.75" customHeight="1">
      <c r="B705" s="164"/>
      <c r="E705" s="235"/>
      <c r="F705" s="112"/>
      <c r="J705" s="235"/>
    </row>
    <row r="706" spans="2:10" ht="15.75" customHeight="1">
      <c r="B706" s="164"/>
      <c r="E706" s="235"/>
      <c r="F706" s="112"/>
      <c r="J706" s="235"/>
    </row>
    <row r="707" spans="2:10" ht="15.75" customHeight="1">
      <c r="B707" s="164"/>
      <c r="E707" s="235"/>
      <c r="F707" s="112"/>
      <c r="J707" s="235"/>
    </row>
    <row r="708" spans="2:10" ht="15.75" customHeight="1">
      <c r="B708" s="164"/>
      <c r="E708" s="235"/>
      <c r="F708" s="112"/>
      <c r="J708" s="235"/>
    </row>
    <row r="709" spans="2:10" ht="15.75" customHeight="1">
      <c r="B709" s="164"/>
      <c r="E709" s="235"/>
      <c r="F709" s="112"/>
      <c r="J709" s="235"/>
    </row>
    <row r="710" spans="2:10" ht="15.75" customHeight="1">
      <c r="B710" s="164"/>
      <c r="E710" s="235"/>
      <c r="F710" s="112"/>
      <c r="J710" s="235"/>
    </row>
    <row r="711" spans="2:10" ht="15.75" customHeight="1">
      <c r="B711" s="164"/>
      <c r="E711" s="235"/>
      <c r="F711" s="112"/>
      <c r="J711" s="235"/>
    </row>
    <row r="712" spans="2:10" ht="15.75" customHeight="1">
      <c r="B712" s="164"/>
      <c r="E712" s="235"/>
      <c r="F712" s="112"/>
      <c r="J712" s="235"/>
    </row>
    <row r="713" spans="2:10" ht="15.75" customHeight="1">
      <c r="B713" s="164"/>
      <c r="E713" s="235"/>
      <c r="F713" s="112"/>
      <c r="J713" s="235"/>
    </row>
    <row r="714" spans="2:10" ht="15.75" customHeight="1">
      <c r="B714" s="164"/>
      <c r="E714" s="235"/>
      <c r="F714" s="112"/>
      <c r="J714" s="235"/>
    </row>
    <row r="715" spans="2:10" ht="15.75" customHeight="1">
      <c r="B715" s="164"/>
      <c r="E715" s="235"/>
      <c r="F715" s="112"/>
      <c r="J715" s="235"/>
    </row>
    <row r="716" spans="2:10" ht="15.75" customHeight="1">
      <c r="B716" s="164"/>
      <c r="E716" s="235"/>
      <c r="F716" s="112"/>
      <c r="J716" s="235"/>
    </row>
    <row r="717" spans="2:10" ht="15.75" customHeight="1">
      <c r="B717" s="164"/>
      <c r="E717" s="235"/>
      <c r="F717" s="112"/>
      <c r="J717" s="235"/>
    </row>
    <row r="718" spans="2:10" ht="15.75" customHeight="1">
      <c r="B718" s="164"/>
      <c r="E718" s="235"/>
      <c r="F718" s="112"/>
      <c r="J718" s="235"/>
    </row>
    <row r="719" spans="2:10" ht="15.75" customHeight="1">
      <c r="B719" s="164"/>
      <c r="E719" s="235"/>
      <c r="F719" s="112"/>
      <c r="J719" s="235"/>
    </row>
    <row r="720" spans="2:10" ht="15.75" customHeight="1">
      <c r="B720" s="164"/>
      <c r="E720" s="235"/>
      <c r="F720" s="112"/>
      <c r="J720" s="235"/>
    </row>
    <row r="721" spans="2:10" ht="15.75" customHeight="1">
      <c r="B721" s="164"/>
      <c r="E721" s="235"/>
      <c r="F721" s="112"/>
      <c r="J721" s="235"/>
    </row>
    <row r="722" spans="2:10" ht="15.75" customHeight="1">
      <c r="B722" s="164"/>
      <c r="E722" s="235"/>
      <c r="F722" s="112"/>
      <c r="J722" s="235"/>
    </row>
    <row r="723" spans="2:10" ht="15.75" customHeight="1">
      <c r="B723" s="164"/>
      <c r="E723" s="235"/>
      <c r="F723" s="112"/>
      <c r="J723" s="235"/>
    </row>
    <row r="724" spans="2:10" ht="15.75" customHeight="1">
      <c r="B724" s="164"/>
      <c r="E724" s="235"/>
      <c r="F724" s="112"/>
      <c r="J724" s="235"/>
    </row>
    <row r="725" spans="2:10" ht="15.75" customHeight="1">
      <c r="B725" s="164"/>
      <c r="E725" s="235"/>
      <c r="F725" s="112"/>
      <c r="J725" s="235"/>
    </row>
    <row r="726" spans="2:10" ht="15.75" customHeight="1">
      <c r="B726" s="164"/>
      <c r="E726" s="235"/>
      <c r="F726" s="112"/>
      <c r="J726" s="235"/>
    </row>
    <row r="727" spans="2:10" ht="15.75" customHeight="1">
      <c r="B727" s="164"/>
      <c r="E727" s="235"/>
      <c r="F727" s="112"/>
      <c r="J727" s="235"/>
    </row>
    <row r="728" spans="2:10" ht="15.75" customHeight="1">
      <c r="B728" s="164"/>
      <c r="E728" s="235"/>
      <c r="F728" s="112"/>
      <c r="J728" s="235"/>
    </row>
    <row r="729" spans="2:10" ht="15.75" customHeight="1">
      <c r="B729" s="164"/>
      <c r="E729" s="235"/>
      <c r="F729" s="112"/>
      <c r="J729" s="235"/>
    </row>
    <row r="730" spans="2:10" ht="15.75" customHeight="1">
      <c r="B730" s="164"/>
      <c r="E730" s="235"/>
      <c r="F730" s="112"/>
      <c r="J730" s="235"/>
    </row>
    <row r="731" spans="2:10" ht="15.75" customHeight="1">
      <c r="B731" s="164"/>
      <c r="E731" s="235"/>
      <c r="F731" s="112"/>
      <c r="J731" s="235"/>
    </row>
    <row r="732" spans="2:10" ht="15.75" customHeight="1">
      <c r="B732" s="164"/>
      <c r="E732" s="235"/>
      <c r="F732" s="112"/>
      <c r="J732" s="235"/>
    </row>
    <row r="733" spans="2:10" ht="15.75" customHeight="1">
      <c r="B733" s="164"/>
      <c r="E733" s="235"/>
      <c r="F733" s="112"/>
      <c r="J733" s="235"/>
    </row>
    <row r="734" spans="2:10" ht="15.75" customHeight="1">
      <c r="B734" s="164"/>
      <c r="E734" s="235"/>
      <c r="F734" s="112"/>
      <c r="J734" s="235"/>
    </row>
    <row r="735" spans="2:10" ht="15.75" customHeight="1">
      <c r="B735" s="164"/>
      <c r="E735" s="235"/>
      <c r="F735" s="112"/>
      <c r="J735" s="235"/>
    </row>
    <row r="736" spans="2:10" ht="15.75" customHeight="1">
      <c r="B736" s="164"/>
      <c r="E736" s="235"/>
      <c r="F736" s="112"/>
      <c r="J736" s="235"/>
    </row>
    <row r="737" spans="2:10" ht="15.75" customHeight="1">
      <c r="B737" s="164"/>
      <c r="E737" s="235"/>
      <c r="F737" s="112"/>
      <c r="J737" s="235"/>
    </row>
    <row r="738" spans="2:10" ht="15.75" customHeight="1">
      <c r="B738" s="164"/>
      <c r="E738" s="235"/>
      <c r="F738" s="112"/>
      <c r="J738" s="235"/>
    </row>
    <row r="739" spans="2:10" ht="15.75" customHeight="1">
      <c r="B739" s="164"/>
      <c r="E739" s="235"/>
      <c r="F739" s="112"/>
      <c r="J739" s="235"/>
    </row>
    <row r="740" spans="2:10" ht="15.75" customHeight="1">
      <c r="B740" s="164"/>
      <c r="E740" s="235"/>
      <c r="F740" s="112"/>
      <c r="J740" s="235"/>
    </row>
    <row r="741" spans="2:10" ht="15.75" customHeight="1">
      <c r="B741" s="164"/>
      <c r="E741" s="235"/>
      <c r="F741" s="112"/>
      <c r="J741" s="235"/>
    </row>
    <row r="742" spans="2:10" ht="15.75" customHeight="1">
      <c r="B742" s="164"/>
      <c r="E742" s="235"/>
      <c r="F742" s="112"/>
      <c r="J742" s="235"/>
    </row>
    <row r="743" spans="2:10" ht="15.75" customHeight="1">
      <c r="B743" s="164"/>
      <c r="E743" s="235"/>
      <c r="F743" s="112"/>
      <c r="J743" s="235"/>
    </row>
    <row r="744" spans="2:10" ht="15.75" customHeight="1">
      <c r="B744" s="164"/>
      <c r="E744" s="235"/>
      <c r="F744" s="112"/>
      <c r="J744" s="235"/>
    </row>
    <row r="745" spans="2:10" ht="15.75" customHeight="1">
      <c r="B745" s="164"/>
      <c r="E745" s="235"/>
      <c r="F745" s="112"/>
      <c r="J745" s="235"/>
    </row>
    <row r="746" spans="2:10" ht="15.75" customHeight="1">
      <c r="B746" s="164"/>
      <c r="E746" s="235"/>
      <c r="F746" s="112"/>
      <c r="J746" s="235"/>
    </row>
    <row r="747" spans="2:10" ht="15.75" customHeight="1">
      <c r="B747" s="164"/>
      <c r="E747" s="235"/>
      <c r="F747" s="112"/>
      <c r="J747" s="235"/>
    </row>
    <row r="748" spans="2:10" ht="15.75" customHeight="1">
      <c r="B748" s="164"/>
      <c r="E748" s="235"/>
      <c r="F748" s="112"/>
      <c r="J748" s="235"/>
    </row>
    <row r="749" spans="2:10" ht="15.75" customHeight="1">
      <c r="B749" s="164"/>
      <c r="E749" s="235"/>
      <c r="F749" s="112"/>
      <c r="J749" s="235"/>
    </row>
    <row r="750" spans="2:10" ht="15.75" customHeight="1">
      <c r="B750" s="164"/>
      <c r="E750" s="235"/>
      <c r="F750" s="112"/>
      <c r="J750" s="235"/>
    </row>
    <row r="751" spans="2:10" ht="15.75" customHeight="1">
      <c r="B751" s="164"/>
      <c r="E751" s="235"/>
      <c r="F751" s="112"/>
      <c r="J751" s="235"/>
    </row>
    <row r="752" spans="2:10" ht="15.75" customHeight="1">
      <c r="B752" s="164"/>
      <c r="E752" s="235"/>
      <c r="F752" s="112"/>
      <c r="J752" s="235"/>
    </row>
    <row r="753" spans="2:10" ht="15.75" customHeight="1">
      <c r="B753" s="164"/>
      <c r="E753" s="235"/>
      <c r="F753" s="112"/>
      <c r="J753" s="235"/>
    </row>
    <row r="754" spans="2:10" ht="15.75" customHeight="1">
      <c r="B754" s="164"/>
      <c r="E754" s="235"/>
      <c r="F754" s="112"/>
      <c r="J754" s="235"/>
    </row>
    <row r="755" spans="2:10" ht="15.75" customHeight="1">
      <c r="B755" s="164"/>
      <c r="E755" s="235"/>
      <c r="F755" s="112"/>
      <c r="J755" s="235"/>
    </row>
    <row r="756" spans="2:10" ht="15.75" customHeight="1">
      <c r="B756" s="164"/>
      <c r="E756" s="235"/>
      <c r="F756" s="112"/>
      <c r="J756" s="235"/>
    </row>
    <row r="757" spans="2:10" ht="15.75" customHeight="1">
      <c r="B757" s="164"/>
      <c r="E757" s="235"/>
      <c r="F757" s="112"/>
      <c r="J757" s="235"/>
    </row>
    <row r="758" spans="2:10" ht="15.75" customHeight="1">
      <c r="B758" s="164"/>
      <c r="E758" s="235"/>
      <c r="F758" s="112"/>
      <c r="J758" s="235"/>
    </row>
    <row r="759" spans="2:10" ht="15.75" customHeight="1">
      <c r="B759" s="164"/>
      <c r="E759" s="235"/>
      <c r="F759" s="112"/>
      <c r="J759" s="235"/>
    </row>
    <row r="760" spans="2:10" ht="15.75" customHeight="1">
      <c r="B760" s="164"/>
      <c r="E760" s="235"/>
      <c r="F760" s="112"/>
      <c r="J760" s="235"/>
    </row>
    <row r="761" spans="2:10" ht="15.75" customHeight="1">
      <c r="B761" s="164"/>
      <c r="E761" s="235"/>
      <c r="F761" s="112"/>
      <c r="J761" s="235"/>
    </row>
    <row r="762" spans="2:10" ht="15.75" customHeight="1">
      <c r="B762" s="164"/>
      <c r="E762" s="235"/>
      <c r="F762" s="112"/>
      <c r="J762" s="235"/>
    </row>
    <row r="763" spans="2:10" ht="15.75" customHeight="1">
      <c r="B763" s="164"/>
      <c r="E763" s="235"/>
      <c r="F763" s="112"/>
      <c r="J763" s="235"/>
    </row>
    <row r="764" spans="2:10" ht="15.75" customHeight="1">
      <c r="B764" s="164"/>
      <c r="E764" s="235"/>
      <c r="F764" s="112"/>
      <c r="J764" s="235"/>
    </row>
    <row r="765" spans="2:10" ht="15.75" customHeight="1">
      <c r="B765" s="164"/>
      <c r="E765" s="235"/>
      <c r="F765" s="112"/>
      <c r="J765" s="235"/>
    </row>
    <row r="766" spans="2:10" ht="15.75" customHeight="1">
      <c r="B766" s="164"/>
      <c r="E766" s="235"/>
      <c r="F766" s="112"/>
      <c r="J766" s="235"/>
    </row>
    <row r="767" spans="2:10" ht="15.75" customHeight="1">
      <c r="B767" s="164"/>
      <c r="E767" s="235"/>
      <c r="F767" s="112"/>
      <c r="J767" s="235"/>
    </row>
    <row r="768" spans="2:10" ht="15.75" customHeight="1">
      <c r="B768" s="164"/>
      <c r="E768" s="235"/>
      <c r="F768" s="112"/>
      <c r="J768" s="235"/>
    </row>
    <row r="769" spans="2:10" ht="15.75" customHeight="1">
      <c r="B769" s="164"/>
      <c r="E769" s="235"/>
      <c r="F769" s="112"/>
      <c r="J769" s="235"/>
    </row>
    <row r="770" spans="2:10" ht="15.75" customHeight="1">
      <c r="B770" s="164"/>
      <c r="E770" s="235"/>
      <c r="F770" s="112"/>
      <c r="J770" s="235"/>
    </row>
    <row r="771" spans="2:10" ht="15.75" customHeight="1">
      <c r="B771" s="164"/>
      <c r="E771" s="235"/>
      <c r="F771" s="112"/>
      <c r="J771" s="235"/>
    </row>
    <row r="772" spans="2:10" ht="15.75" customHeight="1">
      <c r="B772" s="164"/>
      <c r="E772" s="235"/>
      <c r="F772" s="112"/>
      <c r="J772" s="235"/>
    </row>
    <row r="773" spans="2:10" ht="15.75" customHeight="1">
      <c r="B773" s="164"/>
      <c r="E773" s="235"/>
      <c r="F773" s="112"/>
      <c r="J773" s="235"/>
    </row>
    <row r="774" spans="2:10" ht="15.75" customHeight="1">
      <c r="B774" s="164"/>
      <c r="E774" s="235"/>
      <c r="F774" s="112"/>
      <c r="J774" s="235"/>
    </row>
    <row r="775" spans="2:10" ht="15.75" customHeight="1">
      <c r="B775" s="164"/>
      <c r="E775" s="235"/>
      <c r="F775" s="112"/>
      <c r="J775" s="235"/>
    </row>
    <row r="776" spans="2:10" ht="15.75" customHeight="1">
      <c r="B776" s="164"/>
      <c r="E776" s="235"/>
      <c r="F776" s="112"/>
      <c r="J776" s="235"/>
    </row>
    <row r="777" spans="2:10" ht="15.75" customHeight="1">
      <c r="B777" s="164"/>
      <c r="E777" s="235"/>
      <c r="F777" s="112"/>
      <c r="J777" s="235"/>
    </row>
    <row r="778" spans="2:10" ht="15.75" customHeight="1">
      <c r="B778" s="164"/>
      <c r="E778" s="235"/>
      <c r="F778" s="112"/>
      <c r="J778" s="235"/>
    </row>
    <row r="779" spans="2:10" ht="15.75" customHeight="1">
      <c r="B779" s="164"/>
      <c r="E779" s="235"/>
      <c r="F779" s="112"/>
      <c r="J779" s="235"/>
    </row>
    <row r="780" spans="2:10" ht="15.75" customHeight="1">
      <c r="B780" s="164"/>
      <c r="E780" s="235"/>
      <c r="F780" s="112"/>
      <c r="J780" s="235"/>
    </row>
    <row r="781" spans="2:10" ht="15.75" customHeight="1">
      <c r="B781" s="164"/>
      <c r="E781" s="235"/>
      <c r="F781" s="112"/>
      <c r="J781" s="235"/>
    </row>
    <row r="782" spans="2:10" ht="15.75" customHeight="1">
      <c r="B782" s="164"/>
      <c r="E782" s="235"/>
      <c r="F782" s="112"/>
      <c r="J782" s="235"/>
    </row>
    <row r="783" spans="2:10" ht="15.75" customHeight="1">
      <c r="B783" s="164"/>
      <c r="E783" s="235"/>
      <c r="F783" s="112"/>
      <c r="J783" s="235"/>
    </row>
    <row r="784" spans="2:10" ht="15.75" customHeight="1">
      <c r="B784" s="164"/>
      <c r="E784" s="235"/>
      <c r="F784" s="112"/>
      <c r="J784" s="235"/>
    </row>
    <row r="785" spans="2:10" ht="15.75" customHeight="1">
      <c r="B785" s="164"/>
      <c r="E785" s="235"/>
      <c r="F785" s="112"/>
      <c r="J785" s="235"/>
    </row>
    <row r="786" spans="2:10" ht="15.75" customHeight="1">
      <c r="B786" s="164"/>
      <c r="E786" s="235"/>
      <c r="F786" s="112"/>
      <c r="J786" s="235"/>
    </row>
    <row r="787" spans="2:10" ht="15.75" customHeight="1">
      <c r="B787" s="164"/>
      <c r="E787" s="235"/>
      <c r="F787" s="112"/>
      <c r="J787" s="235"/>
    </row>
    <row r="788" spans="2:10" ht="15.75" customHeight="1">
      <c r="B788" s="164"/>
      <c r="E788" s="235"/>
      <c r="F788" s="112"/>
      <c r="J788" s="235"/>
    </row>
    <row r="789" spans="2:10" ht="15.75" customHeight="1">
      <c r="B789" s="164"/>
      <c r="E789" s="235"/>
      <c r="F789" s="112"/>
      <c r="J789" s="235"/>
    </row>
    <row r="790" spans="2:10" ht="15.75" customHeight="1">
      <c r="B790" s="164"/>
      <c r="E790" s="235"/>
      <c r="F790" s="112"/>
      <c r="J790" s="235"/>
    </row>
    <row r="791" spans="2:10" ht="15.75" customHeight="1">
      <c r="B791" s="164"/>
      <c r="E791" s="235"/>
      <c r="F791" s="112"/>
      <c r="J791" s="235"/>
    </row>
    <row r="792" spans="2:10" ht="15.75" customHeight="1">
      <c r="B792" s="164"/>
      <c r="E792" s="235"/>
      <c r="F792" s="112"/>
      <c r="J792" s="235"/>
    </row>
    <row r="793" spans="2:10" ht="15.75" customHeight="1">
      <c r="B793" s="164"/>
      <c r="E793" s="235"/>
      <c r="F793" s="112"/>
      <c r="J793" s="235"/>
    </row>
    <row r="794" spans="2:10" ht="15.75" customHeight="1">
      <c r="B794" s="164"/>
      <c r="E794" s="235"/>
      <c r="F794" s="112"/>
      <c r="J794" s="235"/>
    </row>
    <row r="795" spans="2:10" ht="15.75" customHeight="1">
      <c r="B795" s="164"/>
      <c r="E795" s="235"/>
      <c r="F795" s="112"/>
      <c r="J795" s="235"/>
    </row>
    <row r="796" spans="2:10" ht="15.75" customHeight="1">
      <c r="B796" s="164"/>
      <c r="E796" s="235"/>
      <c r="F796" s="112"/>
      <c r="J796" s="235"/>
    </row>
    <row r="797" spans="2:10" ht="15.75" customHeight="1">
      <c r="B797" s="164"/>
      <c r="E797" s="235"/>
      <c r="F797" s="112"/>
      <c r="J797" s="235"/>
    </row>
    <row r="798" spans="2:10" ht="15.75" customHeight="1">
      <c r="B798" s="164"/>
      <c r="E798" s="235"/>
      <c r="F798" s="112"/>
      <c r="J798" s="235"/>
    </row>
    <row r="799" spans="2:10" ht="15.75" customHeight="1">
      <c r="B799" s="164"/>
      <c r="E799" s="235"/>
      <c r="F799" s="112"/>
      <c r="J799" s="235"/>
    </row>
    <row r="800" spans="2:10" ht="15.75" customHeight="1">
      <c r="B800" s="164"/>
      <c r="E800" s="235"/>
      <c r="F800" s="112"/>
      <c r="J800" s="235"/>
    </row>
    <row r="801" spans="2:10" ht="15.75" customHeight="1">
      <c r="B801" s="164"/>
      <c r="E801" s="235"/>
      <c r="F801" s="112"/>
      <c r="J801" s="235"/>
    </row>
    <row r="802" spans="2:10" ht="15.75" customHeight="1">
      <c r="B802" s="164"/>
      <c r="E802" s="235"/>
      <c r="F802" s="112"/>
      <c r="J802" s="235"/>
    </row>
    <row r="803" spans="2:10" ht="15.75" customHeight="1">
      <c r="B803" s="164"/>
      <c r="E803" s="235"/>
      <c r="F803" s="112"/>
      <c r="J803" s="235"/>
    </row>
    <row r="804" spans="2:10" ht="15.75" customHeight="1">
      <c r="B804" s="164"/>
      <c r="E804" s="235"/>
      <c r="F804" s="112"/>
      <c r="J804" s="235"/>
    </row>
    <row r="805" spans="2:10" ht="15.75" customHeight="1">
      <c r="B805" s="164"/>
      <c r="E805" s="235"/>
      <c r="F805" s="112"/>
      <c r="J805" s="235"/>
    </row>
    <row r="806" spans="2:10" ht="15.75" customHeight="1">
      <c r="B806" s="164"/>
      <c r="E806" s="235"/>
      <c r="F806" s="112"/>
      <c r="J806" s="235"/>
    </row>
    <row r="807" spans="2:10" ht="15.75" customHeight="1">
      <c r="B807" s="164"/>
      <c r="E807" s="235"/>
      <c r="F807" s="112"/>
      <c r="J807" s="235"/>
    </row>
    <row r="808" spans="2:10" ht="15.75" customHeight="1">
      <c r="B808" s="164"/>
      <c r="E808" s="235"/>
      <c r="F808" s="112"/>
      <c r="J808" s="235"/>
    </row>
    <row r="809" spans="2:10" ht="15.75" customHeight="1">
      <c r="B809" s="164"/>
      <c r="E809" s="235"/>
      <c r="F809" s="112"/>
      <c r="J809" s="235"/>
    </row>
    <row r="810" spans="2:10" ht="15.75" customHeight="1">
      <c r="B810" s="164"/>
      <c r="E810" s="235"/>
      <c r="F810" s="112"/>
      <c r="J810" s="235"/>
    </row>
    <row r="811" spans="2:10" ht="15.75" customHeight="1">
      <c r="B811" s="164"/>
      <c r="E811" s="235"/>
      <c r="F811" s="112"/>
      <c r="J811" s="235"/>
    </row>
    <row r="812" spans="2:10" ht="15.75" customHeight="1">
      <c r="B812" s="164"/>
      <c r="E812" s="235"/>
      <c r="F812" s="112"/>
      <c r="J812" s="235"/>
    </row>
    <row r="813" spans="2:10" ht="15.75" customHeight="1">
      <c r="B813" s="164"/>
      <c r="E813" s="235"/>
      <c r="F813" s="112"/>
      <c r="J813" s="235"/>
    </row>
    <row r="814" spans="2:10" ht="15.75" customHeight="1">
      <c r="B814" s="164"/>
      <c r="E814" s="235"/>
      <c r="F814" s="112"/>
      <c r="J814" s="235"/>
    </row>
    <row r="815" spans="2:10" ht="15.75" customHeight="1">
      <c r="B815" s="164"/>
      <c r="E815" s="235"/>
      <c r="F815" s="112"/>
      <c r="J815" s="235"/>
    </row>
    <row r="816" spans="2:10" ht="15.75" customHeight="1">
      <c r="B816" s="164"/>
      <c r="E816" s="235"/>
      <c r="F816" s="112"/>
      <c r="J816" s="235"/>
    </row>
    <row r="817" spans="2:10" ht="15.75" customHeight="1">
      <c r="B817" s="164"/>
      <c r="E817" s="235"/>
      <c r="F817" s="112"/>
      <c r="J817" s="235"/>
    </row>
    <row r="818" spans="2:10" ht="15.75" customHeight="1">
      <c r="B818" s="164"/>
      <c r="E818" s="235"/>
      <c r="F818" s="112"/>
      <c r="J818" s="235"/>
    </row>
    <row r="819" spans="2:10" ht="15.75" customHeight="1">
      <c r="B819" s="164"/>
      <c r="E819" s="235"/>
      <c r="F819" s="112"/>
      <c r="J819" s="235"/>
    </row>
    <row r="820" spans="2:10" ht="15.75" customHeight="1">
      <c r="B820" s="164"/>
      <c r="E820" s="235"/>
      <c r="F820" s="112"/>
      <c r="J820" s="235"/>
    </row>
    <row r="821" spans="2:10" ht="15.75" customHeight="1">
      <c r="B821" s="164"/>
      <c r="E821" s="235"/>
      <c r="F821" s="112"/>
      <c r="J821" s="235"/>
    </row>
    <row r="822" spans="2:10" ht="15.75" customHeight="1">
      <c r="B822" s="164"/>
      <c r="E822" s="235"/>
      <c r="F822" s="112"/>
      <c r="J822" s="235"/>
    </row>
    <row r="823" spans="2:10" ht="15.75" customHeight="1">
      <c r="B823" s="164"/>
      <c r="E823" s="235"/>
      <c r="F823" s="112"/>
      <c r="J823" s="235"/>
    </row>
    <row r="824" spans="2:10" ht="15.75" customHeight="1">
      <c r="B824" s="164"/>
      <c r="E824" s="235"/>
      <c r="F824" s="112"/>
      <c r="J824" s="235"/>
    </row>
    <row r="825" spans="2:10" ht="15.75" customHeight="1">
      <c r="B825" s="164"/>
      <c r="E825" s="235"/>
      <c r="F825" s="112"/>
      <c r="J825" s="235"/>
    </row>
    <row r="826" spans="2:10" ht="15.75" customHeight="1">
      <c r="B826" s="164"/>
      <c r="E826" s="235"/>
      <c r="F826" s="112"/>
      <c r="J826" s="235"/>
    </row>
    <row r="827" spans="2:10" ht="15.75" customHeight="1">
      <c r="B827" s="164"/>
      <c r="E827" s="235"/>
      <c r="F827" s="112"/>
      <c r="J827" s="235"/>
    </row>
    <row r="828" spans="2:10" ht="15.75" customHeight="1">
      <c r="B828" s="164"/>
      <c r="E828" s="235"/>
      <c r="F828" s="112"/>
      <c r="J828" s="235"/>
    </row>
    <row r="829" spans="2:10" ht="15.75" customHeight="1">
      <c r="B829" s="164"/>
      <c r="E829" s="235"/>
      <c r="F829" s="112"/>
      <c r="J829" s="235"/>
    </row>
    <row r="830" spans="2:10" ht="15.75" customHeight="1">
      <c r="B830" s="164"/>
      <c r="E830" s="235"/>
      <c r="F830" s="112"/>
      <c r="J830" s="235"/>
    </row>
    <row r="831" spans="2:10" ht="15.75" customHeight="1">
      <c r="B831" s="164"/>
      <c r="E831" s="235"/>
      <c r="F831" s="112"/>
      <c r="J831" s="235"/>
    </row>
    <row r="832" spans="2:10" ht="15.75" customHeight="1">
      <c r="B832" s="164"/>
      <c r="E832" s="235"/>
      <c r="F832" s="112"/>
      <c r="J832" s="235"/>
    </row>
    <row r="833" spans="2:10" ht="15.75" customHeight="1">
      <c r="B833" s="164"/>
      <c r="E833" s="235"/>
      <c r="F833" s="112"/>
      <c r="J833" s="235"/>
    </row>
    <row r="834" spans="2:10" ht="15.75" customHeight="1">
      <c r="B834" s="164"/>
      <c r="E834" s="235"/>
      <c r="F834" s="112"/>
      <c r="J834" s="235"/>
    </row>
    <row r="835" spans="2:10" ht="15.75" customHeight="1">
      <c r="B835" s="164"/>
      <c r="E835" s="235"/>
      <c r="F835" s="112"/>
      <c r="J835" s="235"/>
    </row>
    <row r="836" spans="2:10" ht="15.75" customHeight="1">
      <c r="B836" s="164"/>
      <c r="E836" s="235"/>
      <c r="F836" s="112"/>
      <c r="J836" s="235"/>
    </row>
    <row r="837" spans="2:10" ht="15.75" customHeight="1">
      <c r="B837" s="164"/>
      <c r="E837" s="235"/>
      <c r="F837" s="112"/>
      <c r="J837" s="235"/>
    </row>
    <row r="838" spans="2:10" ht="15.75" customHeight="1">
      <c r="B838" s="164"/>
      <c r="E838" s="235"/>
      <c r="F838" s="112"/>
      <c r="J838" s="235"/>
    </row>
    <row r="839" spans="2:10" ht="15.75" customHeight="1">
      <c r="B839" s="164"/>
      <c r="E839" s="235"/>
      <c r="F839" s="112"/>
      <c r="J839" s="235"/>
    </row>
    <row r="840" spans="2:10" ht="15.75" customHeight="1">
      <c r="B840" s="164"/>
      <c r="E840" s="235"/>
      <c r="F840" s="112"/>
      <c r="J840" s="235"/>
    </row>
    <row r="841" spans="2:10" ht="15.75" customHeight="1">
      <c r="B841" s="164"/>
      <c r="E841" s="235"/>
      <c r="F841" s="112"/>
      <c r="J841" s="235"/>
    </row>
    <row r="842" spans="2:10" ht="15.75" customHeight="1">
      <c r="B842" s="164"/>
      <c r="E842" s="235"/>
      <c r="F842" s="112"/>
      <c r="J842" s="235"/>
    </row>
    <row r="843" spans="2:10" ht="15.75" customHeight="1">
      <c r="B843" s="164"/>
      <c r="E843" s="235"/>
      <c r="F843" s="112"/>
      <c r="J843" s="235"/>
    </row>
    <row r="844" spans="2:10" ht="15.75" customHeight="1">
      <c r="B844" s="164"/>
      <c r="E844" s="235"/>
      <c r="F844" s="112"/>
      <c r="J844" s="235"/>
    </row>
    <row r="845" spans="2:10" ht="15.75" customHeight="1">
      <c r="B845" s="164"/>
      <c r="E845" s="235"/>
      <c r="F845" s="112"/>
      <c r="J845" s="235"/>
    </row>
    <row r="846" spans="2:10" ht="15.75" customHeight="1">
      <c r="B846" s="164"/>
      <c r="E846" s="235"/>
      <c r="F846" s="112"/>
      <c r="J846" s="235"/>
    </row>
    <row r="847" spans="2:10" ht="15.75" customHeight="1">
      <c r="B847" s="164"/>
      <c r="E847" s="235"/>
      <c r="F847" s="112"/>
      <c r="J847" s="235"/>
    </row>
    <row r="848" spans="2:10" ht="15.75" customHeight="1">
      <c r="B848" s="164"/>
      <c r="E848" s="235"/>
      <c r="F848" s="112"/>
      <c r="J848" s="235"/>
    </row>
    <row r="849" spans="2:10" ht="15.75" customHeight="1">
      <c r="B849" s="164"/>
      <c r="E849" s="235"/>
      <c r="F849" s="112"/>
      <c r="J849" s="235"/>
    </row>
    <row r="850" spans="2:10" ht="15.75" customHeight="1">
      <c r="B850" s="164"/>
      <c r="E850" s="235"/>
      <c r="F850" s="112"/>
      <c r="J850" s="235"/>
    </row>
    <row r="851" spans="2:10" ht="15.75" customHeight="1">
      <c r="B851" s="164"/>
      <c r="E851" s="235"/>
      <c r="F851" s="112"/>
      <c r="J851" s="235"/>
    </row>
    <row r="852" spans="2:10" ht="15.75" customHeight="1">
      <c r="B852" s="164"/>
      <c r="E852" s="235"/>
      <c r="F852" s="112"/>
      <c r="J852" s="235"/>
    </row>
    <row r="853" spans="2:10" ht="15.75" customHeight="1">
      <c r="B853" s="164"/>
      <c r="E853" s="235"/>
      <c r="F853" s="112"/>
      <c r="J853" s="235"/>
    </row>
    <row r="854" spans="2:10" ht="15.75" customHeight="1">
      <c r="B854" s="164"/>
      <c r="E854" s="235"/>
      <c r="F854" s="112"/>
      <c r="J854" s="235"/>
    </row>
    <row r="855" spans="2:10" ht="15.75" customHeight="1">
      <c r="B855" s="164"/>
      <c r="E855" s="235"/>
      <c r="F855" s="112"/>
      <c r="J855" s="235"/>
    </row>
    <row r="856" spans="2:10" ht="15.75" customHeight="1">
      <c r="B856" s="164"/>
      <c r="E856" s="235"/>
      <c r="F856" s="112"/>
      <c r="J856" s="235"/>
    </row>
    <row r="857" spans="2:10" ht="15.75" customHeight="1">
      <c r="B857" s="164"/>
      <c r="E857" s="235"/>
      <c r="F857" s="112"/>
      <c r="J857" s="235"/>
    </row>
    <row r="858" spans="2:10" ht="15.75" customHeight="1">
      <c r="B858" s="164"/>
      <c r="E858" s="235"/>
      <c r="F858" s="112"/>
      <c r="J858" s="235"/>
    </row>
    <row r="859" spans="2:10" ht="15.75" customHeight="1">
      <c r="B859" s="164"/>
      <c r="E859" s="235"/>
      <c r="F859" s="112"/>
      <c r="J859" s="235"/>
    </row>
    <row r="860" spans="2:10" ht="15.75" customHeight="1">
      <c r="B860" s="164"/>
      <c r="E860" s="235"/>
      <c r="F860" s="112"/>
      <c r="J860" s="235"/>
    </row>
    <row r="861" spans="2:10" ht="15.75" customHeight="1">
      <c r="B861" s="164"/>
      <c r="E861" s="235"/>
      <c r="F861" s="112"/>
      <c r="J861" s="235"/>
    </row>
    <row r="862" spans="2:10" ht="15.75" customHeight="1">
      <c r="B862" s="164"/>
      <c r="E862" s="235"/>
      <c r="F862" s="112"/>
      <c r="J862" s="235"/>
    </row>
    <row r="863" spans="2:10" ht="15.75" customHeight="1">
      <c r="B863" s="164"/>
      <c r="E863" s="235"/>
      <c r="F863" s="112"/>
      <c r="J863" s="235"/>
    </row>
    <row r="864" spans="2:10" ht="15.75" customHeight="1">
      <c r="B864" s="164"/>
      <c r="E864" s="235"/>
      <c r="F864" s="112"/>
      <c r="J864" s="235"/>
    </row>
    <row r="865" spans="2:10" ht="15.75" customHeight="1">
      <c r="B865" s="164"/>
      <c r="E865" s="235"/>
      <c r="F865" s="112"/>
      <c r="J865" s="235"/>
    </row>
    <row r="866" spans="2:10" ht="15.75" customHeight="1">
      <c r="B866" s="164"/>
      <c r="E866" s="235"/>
      <c r="F866" s="112"/>
      <c r="J866" s="235"/>
    </row>
    <row r="867" spans="2:10" ht="15.75" customHeight="1">
      <c r="B867" s="164"/>
      <c r="E867" s="235"/>
      <c r="F867" s="112"/>
      <c r="J867" s="235"/>
    </row>
    <row r="868" spans="2:10" ht="15.75" customHeight="1">
      <c r="B868" s="164"/>
      <c r="E868" s="235"/>
      <c r="F868" s="112"/>
      <c r="J868" s="235"/>
    </row>
    <row r="869" spans="2:10" ht="15.75" customHeight="1">
      <c r="B869" s="164"/>
      <c r="E869" s="235"/>
      <c r="F869" s="112"/>
      <c r="J869" s="235"/>
    </row>
    <row r="870" spans="2:10" ht="15.75" customHeight="1">
      <c r="B870" s="164"/>
      <c r="E870" s="235"/>
      <c r="F870" s="112"/>
      <c r="J870" s="235"/>
    </row>
    <row r="871" spans="2:10" ht="15.75" customHeight="1">
      <c r="B871" s="164"/>
      <c r="E871" s="235"/>
      <c r="F871" s="112"/>
      <c r="J871" s="235"/>
    </row>
    <row r="872" spans="2:10" ht="15.75" customHeight="1">
      <c r="B872" s="164"/>
      <c r="E872" s="235"/>
      <c r="F872" s="112"/>
      <c r="J872" s="235"/>
    </row>
    <row r="873" spans="2:10" ht="15.75" customHeight="1">
      <c r="B873" s="164"/>
      <c r="E873" s="235"/>
      <c r="F873" s="112"/>
      <c r="J873" s="235"/>
    </row>
    <row r="874" spans="2:10" ht="15.75" customHeight="1">
      <c r="B874" s="164"/>
      <c r="E874" s="235"/>
      <c r="F874" s="112"/>
      <c r="J874" s="235"/>
    </row>
    <row r="875" spans="2:10" ht="15.75" customHeight="1">
      <c r="B875" s="164"/>
      <c r="E875" s="235"/>
      <c r="F875" s="112"/>
      <c r="J875" s="235"/>
    </row>
    <row r="876" spans="2:10" ht="15.75" customHeight="1">
      <c r="B876" s="164"/>
      <c r="E876" s="235"/>
      <c r="F876" s="112"/>
      <c r="J876" s="235"/>
    </row>
    <row r="877" spans="2:10" ht="15.75" customHeight="1">
      <c r="B877" s="164"/>
      <c r="E877" s="235"/>
      <c r="F877" s="112"/>
      <c r="J877" s="235"/>
    </row>
    <row r="878" spans="2:10" ht="15.75" customHeight="1">
      <c r="B878" s="164"/>
      <c r="E878" s="235"/>
      <c r="F878" s="112"/>
      <c r="J878" s="235"/>
    </row>
    <row r="879" spans="2:10" ht="15.75" customHeight="1">
      <c r="B879" s="164"/>
      <c r="E879" s="235"/>
      <c r="F879" s="112"/>
      <c r="J879" s="235"/>
    </row>
    <row r="880" spans="2:10" ht="15.75" customHeight="1">
      <c r="B880" s="164"/>
      <c r="E880" s="235"/>
      <c r="F880" s="112"/>
      <c r="J880" s="235"/>
    </row>
    <row r="881" spans="2:10" ht="15.75" customHeight="1">
      <c r="B881" s="164"/>
      <c r="E881" s="235"/>
      <c r="F881" s="112"/>
      <c r="J881" s="235"/>
    </row>
    <row r="882" spans="2:10" ht="15.75" customHeight="1">
      <c r="B882" s="164"/>
      <c r="E882" s="235"/>
      <c r="F882" s="112"/>
      <c r="J882" s="235"/>
    </row>
    <row r="883" spans="2:10" ht="15.75" customHeight="1">
      <c r="B883" s="164"/>
      <c r="E883" s="235"/>
      <c r="F883" s="112"/>
      <c r="J883" s="235"/>
    </row>
    <row r="884" spans="2:10" ht="15.75" customHeight="1">
      <c r="B884" s="164"/>
      <c r="E884" s="235"/>
      <c r="F884" s="112"/>
      <c r="J884" s="235"/>
    </row>
    <row r="885" spans="2:10" ht="15.75" customHeight="1">
      <c r="B885" s="164"/>
      <c r="E885" s="235"/>
      <c r="F885" s="112"/>
      <c r="J885" s="235"/>
    </row>
    <row r="886" spans="2:10" ht="15.75" customHeight="1">
      <c r="B886" s="164"/>
      <c r="E886" s="235"/>
      <c r="F886" s="112"/>
      <c r="J886" s="235"/>
    </row>
    <row r="887" spans="2:10" ht="15.75" customHeight="1">
      <c r="B887" s="164"/>
      <c r="E887" s="235"/>
      <c r="F887" s="112"/>
      <c r="J887" s="235"/>
    </row>
    <row r="888" spans="2:10" ht="15.75" customHeight="1">
      <c r="B888" s="164"/>
      <c r="E888" s="235"/>
      <c r="F888" s="112"/>
      <c r="J888" s="235"/>
    </row>
    <row r="889" spans="2:10" ht="15.75" customHeight="1">
      <c r="B889" s="164"/>
      <c r="E889" s="235"/>
      <c r="F889" s="112"/>
      <c r="J889" s="235"/>
    </row>
    <row r="890" spans="2:10" ht="15.75" customHeight="1">
      <c r="B890" s="164"/>
      <c r="E890" s="235"/>
      <c r="F890" s="112"/>
      <c r="J890" s="235"/>
    </row>
    <row r="891" spans="2:10" ht="15.75" customHeight="1">
      <c r="B891" s="164"/>
      <c r="E891" s="235"/>
      <c r="F891" s="112"/>
      <c r="J891" s="235"/>
    </row>
    <row r="892" spans="2:10" ht="15.75" customHeight="1">
      <c r="B892" s="164"/>
      <c r="E892" s="235"/>
      <c r="F892" s="112"/>
      <c r="J892" s="235"/>
    </row>
    <row r="893" spans="2:10" ht="15.75" customHeight="1">
      <c r="B893" s="164"/>
      <c r="E893" s="235"/>
      <c r="F893" s="112"/>
      <c r="J893" s="235"/>
    </row>
    <row r="894" spans="2:10" ht="15.75" customHeight="1">
      <c r="B894" s="164"/>
      <c r="E894" s="235"/>
      <c r="F894" s="112"/>
      <c r="J894" s="235"/>
    </row>
    <row r="895" spans="2:10" ht="15.75" customHeight="1">
      <c r="B895" s="164"/>
      <c r="E895" s="235"/>
      <c r="F895" s="112"/>
      <c r="J895" s="235"/>
    </row>
    <row r="896" spans="2:10" ht="15.75" customHeight="1">
      <c r="B896" s="164"/>
      <c r="E896" s="235"/>
      <c r="F896" s="112"/>
      <c r="J896" s="235"/>
    </row>
    <row r="897" spans="2:10" ht="15.75" customHeight="1">
      <c r="B897" s="164"/>
      <c r="E897" s="235"/>
      <c r="F897" s="112"/>
      <c r="J897" s="235"/>
    </row>
    <row r="898" spans="2:10" ht="15.75" customHeight="1">
      <c r="B898" s="164"/>
      <c r="E898" s="235"/>
      <c r="F898" s="112"/>
      <c r="J898" s="235"/>
    </row>
    <row r="899" spans="2:10" ht="15.75" customHeight="1">
      <c r="B899" s="164"/>
      <c r="E899" s="235"/>
      <c r="F899" s="112"/>
      <c r="J899" s="235"/>
    </row>
    <row r="900" spans="2:10" ht="15.75" customHeight="1">
      <c r="B900" s="164"/>
      <c r="E900" s="235"/>
      <c r="F900" s="112"/>
      <c r="J900" s="235"/>
    </row>
    <row r="901" spans="2:10" ht="15.75" customHeight="1">
      <c r="B901" s="164"/>
      <c r="E901" s="235"/>
      <c r="F901" s="112"/>
      <c r="J901" s="235"/>
    </row>
    <row r="902" spans="2:10" ht="15.75" customHeight="1">
      <c r="B902" s="164"/>
      <c r="E902" s="235"/>
      <c r="F902" s="112"/>
      <c r="J902" s="235"/>
    </row>
    <row r="903" spans="2:10" ht="15.75" customHeight="1">
      <c r="B903" s="164"/>
      <c r="E903" s="235"/>
      <c r="F903" s="112"/>
      <c r="J903" s="235"/>
    </row>
    <row r="904" spans="2:10" ht="15.75" customHeight="1">
      <c r="B904" s="164"/>
      <c r="E904" s="235"/>
      <c r="F904" s="112"/>
      <c r="J904" s="235"/>
    </row>
    <row r="905" spans="2:10" ht="15.75" customHeight="1">
      <c r="B905" s="164"/>
      <c r="E905" s="235"/>
      <c r="F905" s="112"/>
      <c r="J905" s="235"/>
    </row>
    <row r="906" spans="2:10" ht="15.75" customHeight="1">
      <c r="B906" s="164"/>
      <c r="E906" s="235"/>
      <c r="F906" s="112"/>
      <c r="J906" s="235"/>
    </row>
    <row r="907" spans="2:10" ht="15.75" customHeight="1">
      <c r="B907" s="164"/>
      <c r="E907" s="235"/>
      <c r="F907" s="112"/>
      <c r="J907" s="235"/>
    </row>
    <row r="908" spans="2:10" ht="15.75" customHeight="1">
      <c r="B908" s="164"/>
      <c r="E908" s="235"/>
      <c r="F908" s="112"/>
      <c r="J908" s="235"/>
    </row>
    <row r="909" spans="2:10" ht="15.75" customHeight="1">
      <c r="B909" s="164"/>
      <c r="E909" s="235"/>
      <c r="F909" s="112"/>
      <c r="J909" s="235"/>
    </row>
    <row r="910" spans="2:10" ht="15.75" customHeight="1">
      <c r="B910" s="164"/>
      <c r="E910" s="235"/>
      <c r="F910" s="112"/>
      <c r="J910" s="235"/>
    </row>
    <row r="911" spans="2:10" ht="15.75" customHeight="1">
      <c r="B911" s="164"/>
      <c r="E911" s="235"/>
      <c r="F911" s="112"/>
      <c r="J911" s="235"/>
    </row>
    <row r="912" spans="2:10" ht="15.75" customHeight="1">
      <c r="B912" s="164"/>
      <c r="E912" s="235"/>
      <c r="F912" s="112"/>
      <c r="J912" s="235"/>
    </row>
    <row r="913" spans="2:10" ht="15.75" customHeight="1">
      <c r="B913" s="164"/>
      <c r="E913" s="235"/>
      <c r="F913" s="112"/>
      <c r="J913" s="235"/>
    </row>
    <row r="914" spans="2:10" ht="15.75" customHeight="1">
      <c r="B914" s="164"/>
      <c r="E914" s="235"/>
      <c r="F914" s="112"/>
      <c r="J914" s="235"/>
    </row>
    <row r="915" spans="2:10" ht="15.75" customHeight="1">
      <c r="B915" s="164"/>
      <c r="E915" s="235"/>
      <c r="F915" s="112"/>
      <c r="J915" s="235"/>
    </row>
    <row r="916" spans="2:10" ht="15.75" customHeight="1">
      <c r="B916" s="164"/>
      <c r="E916" s="235"/>
      <c r="F916" s="112"/>
      <c r="J916" s="235"/>
    </row>
    <row r="917" spans="2:10" ht="15.75" customHeight="1">
      <c r="B917" s="164"/>
      <c r="E917" s="235"/>
      <c r="F917" s="112"/>
      <c r="J917" s="235"/>
    </row>
    <row r="918" spans="2:10" ht="15.75" customHeight="1">
      <c r="B918" s="164"/>
      <c r="E918" s="235"/>
      <c r="F918" s="112"/>
      <c r="J918" s="235"/>
    </row>
    <row r="919" spans="2:10" ht="15.75" customHeight="1">
      <c r="B919" s="164"/>
      <c r="E919" s="235"/>
      <c r="F919" s="112"/>
      <c r="J919" s="235"/>
    </row>
    <row r="920" spans="2:10" ht="15.75" customHeight="1">
      <c r="B920" s="164"/>
      <c r="E920" s="235"/>
      <c r="F920" s="112"/>
      <c r="J920" s="235"/>
    </row>
    <row r="921" spans="2:10" ht="15.75" customHeight="1">
      <c r="B921" s="164"/>
      <c r="E921" s="235"/>
      <c r="F921" s="112"/>
      <c r="J921" s="235"/>
    </row>
    <row r="922" spans="2:10" ht="15.75" customHeight="1">
      <c r="B922" s="164"/>
      <c r="E922" s="235"/>
      <c r="F922" s="112"/>
      <c r="J922" s="235"/>
    </row>
    <row r="923" spans="2:10" ht="15.75" customHeight="1">
      <c r="B923" s="164"/>
      <c r="E923" s="235"/>
      <c r="F923" s="112"/>
      <c r="J923" s="235"/>
    </row>
    <row r="924" spans="2:10" ht="15.75" customHeight="1">
      <c r="B924" s="164"/>
      <c r="E924" s="235"/>
      <c r="F924" s="112"/>
      <c r="J924" s="235"/>
    </row>
    <row r="925" spans="2:10" ht="15.75" customHeight="1">
      <c r="B925" s="164"/>
      <c r="E925" s="235"/>
      <c r="F925" s="112"/>
      <c r="J925" s="235"/>
    </row>
    <row r="926" spans="2:10" ht="15.75" customHeight="1">
      <c r="B926" s="164"/>
      <c r="E926" s="235"/>
      <c r="F926" s="112"/>
      <c r="J926" s="235"/>
    </row>
    <row r="927" spans="2:10" ht="15.75" customHeight="1">
      <c r="B927" s="164"/>
      <c r="E927" s="235"/>
      <c r="F927" s="112"/>
      <c r="J927" s="235"/>
    </row>
    <row r="928" spans="2:10" ht="15.75" customHeight="1">
      <c r="B928" s="164"/>
      <c r="E928" s="235"/>
      <c r="F928" s="112"/>
      <c r="J928" s="235"/>
    </row>
    <row r="929" spans="2:10" ht="15.75" customHeight="1">
      <c r="B929" s="164"/>
      <c r="E929" s="235"/>
      <c r="F929" s="112"/>
      <c r="J929" s="235"/>
    </row>
    <row r="930" spans="2:10" ht="15.75" customHeight="1">
      <c r="B930" s="164"/>
      <c r="E930" s="235"/>
      <c r="F930" s="112"/>
      <c r="J930" s="235"/>
    </row>
    <row r="931" spans="2:10" ht="15.75" customHeight="1">
      <c r="B931" s="164"/>
      <c r="E931" s="235"/>
      <c r="F931" s="112"/>
      <c r="J931" s="235"/>
    </row>
    <row r="932" spans="2:10" ht="15.75" customHeight="1">
      <c r="B932" s="164"/>
      <c r="E932" s="235"/>
      <c r="F932" s="112"/>
      <c r="J932" s="235"/>
    </row>
    <row r="933" spans="2:10" ht="15.75" customHeight="1">
      <c r="B933" s="164"/>
      <c r="E933" s="235"/>
      <c r="F933" s="112"/>
      <c r="J933" s="235"/>
    </row>
    <row r="934" spans="2:10" ht="15.75" customHeight="1">
      <c r="B934" s="164"/>
      <c r="E934" s="235"/>
      <c r="F934" s="112"/>
      <c r="J934" s="235"/>
    </row>
    <row r="935" spans="2:10" ht="15.75" customHeight="1">
      <c r="B935" s="164"/>
      <c r="E935" s="235"/>
      <c r="F935" s="112"/>
      <c r="J935" s="235"/>
    </row>
    <row r="936" spans="2:10" ht="15.75" customHeight="1">
      <c r="B936" s="164"/>
      <c r="E936" s="235"/>
      <c r="F936" s="112"/>
      <c r="J936" s="235"/>
    </row>
    <row r="937" spans="2:10" ht="15.75" customHeight="1">
      <c r="B937" s="164"/>
      <c r="E937" s="235"/>
      <c r="F937" s="112"/>
      <c r="J937" s="235"/>
    </row>
    <row r="938" spans="2:10" ht="15.75" customHeight="1">
      <c r="B938" s="164"/>
      <c r="E938" s="235"/>
      <c r="F938" s="112"/>
      <c r="J938" s="235"/>
    </row>
    <row r="939" spans="2:10" ht="15.75" customHeight="1">
      <c r="B939" s="164"/>
      <c r="E939" s="235"/>
      <c r="F939" s="112"/>
      <c r="J939" s="235"/>
    </row>
    <row r="940" spans="2:10" ht="15.75" customHeight="1">
      <c r="B940" s="164"/>
      <c r="E940" s="235"/>
      <c r="F940" s="112"/>
      <c r="J940" s="235"/>
    </row>
    <row r="941" spans="2:10" ht="15.75" customHeight="1">
      <c r="B941" s="164"/>
      <c r="E941" s="235"/>
      <c r="F941" s="112"/>
      <c r="J941" s="235"/>
    </row>
    <row r="942" spans="2:10" ht="15.75" customHeight="1">
      <c r="B942" s="164"/>
      <c r="E942" s="235"/>
      <c r="F942" s="112"/>
      <c r="J942" s="235"/>
    </row>
    <row r="943" spans="2:10" ht="15.75" customHeight="1">
      <c r="B943" s="164"/>
      <c r="E943" s="235"/>
      <c r="F943" s="112"/>
      <c r="J943" s="235"/>
    </row>
    <row r="944" spans="2:10" ht="15.75" customHeight="1">
      <c r="B944" s="164"/>
      <c r="E944" s="235"/>
      <c r="F944" s="112"/>
      <c r="J944" s="235"/>
    </row>
    <row r="945" spans="2:10" ht="15.75" customHeight="1">
      <c r="B945" s="164"/>
      <c r="E945" s="235"/>
      <c r="F945" s="112"/>
      <c r="J945" s="235"/>
    </row>
    <row r="946" spans="2:10" ht="15.75" customHeight="1">
      <c r="B946" s="164"/>
      <c r="E946" s="235"/>
      <c r="F946" s="112"/>
      <c r="J946" s="235"/>
    </row>
    <row r="947" spans="2:10" ht="15.75" customHeight="1">
      <c r="B947" s="164"/>
      <c r="E947" s="235"/>
      <c r="F947" s="112"/>
      <c r="J947" s="235"/>
    </row>
    <row r="948" spans="2:10" ht="15.75" customHeight="1">
      <c r="B948" s="164"/>
      <c r="E948" s="235"/>
      <c r="F948" s="112"/>
      <c r="J948" s="235"/>
    </row>
    <row r="949" spans="2:10" ht="15.75" customHeight="1">
      <c r="B949" s="164"/>
      <c r="E949" s="235"/>
      <c r="F949" s="112"/>
      <c r="J949" s="235"/>
    </row>
    <row r="950" spans="2:10" ht="15.75" customHeight="1">
      <c r="B950" s="164"/>
      <c r="E950" s="235"/>
      <c r="F950" s="112"/>
      <c r="J950" s="235"/>
    </row>
    <row r="951" spans="2:10" ht="15.75" customHeight="1">
      <c r="B951" s="164"/>
      <c r="E951" s="235"/>
      <c r="F951" s="112"/>
      <c r="J951" s="235"/>
    </row>
    <row r="952" spans="2:10" ht="15.75" customHeight="1">
      <c r="B952" s="164"/>
      <c r="E952" s="235"/>
      <c r="F952" s="112"/>
      <c r="J952" s="235"/>
    </row>
    <row r="953" spans="2:10" ht="15.75" customHeight="1">
      <c r="B953" s="164"/>
      <c r="E953" s="235"/>
      <c r="F953" s="112"/>
      <c r="J953" s="235"/>
    </row>
    <row r="954" spans="2:10" ht="15.75" customHeight="1">
      <c r="B954" s="164"/>
      <c r="E954" s="235"/>
      <c r="F954" s="112"/>
      <c r="J954" s="235"/>
    </row>
    <row r="955" spans="2:10" ht="15.75" customHeight="1">
      <c r="B955" s="164"/>
      <c r="E955" s="235"/>
      <c r="F955" s="112"/>
      <c r="J955" s="235"/>
    </row>
    <row r="956" spans="2:10" ht="15.75" customHeight="1">
      <c r="B956" s="164"/>
      <c r="E956" s="235"/>
      <c r="F956" s="112"/>
      <c r="J956" s="235"/>
    </row>
    <row r="957" spans="2:10" ht="15.75" customHeight="1">
      <c r="B957" s="164"/>
      <c r="E957" s="235"/>
      <c r="F957" s="112"/>
      <c r="J957" s="235"/>
    </row>
    <row r="958" spans="2:10" ht="15.75" customHeight="1">
      <c r="B958" s="164"/>
      <c r="E958" s="235"/>
      <c r="F958" s="112"/>
      <c r="J958" s="235"/>
    </row>
    <row r="959" spans="2:10" ht="15.75" customHeight="1">
      <c r="B959" s="164"/>
      <c r="E959" s="235"/>
      <c r="F959" s="112"/>
      <c r="J959" s="235"/>
    </row>
    <row r="960" spans="2:10" ht="15.75" customHeight="1">
      <c r="B960" s="164"/>
      <c r="E960" s="235"/>
      <c r="F960" s="112"/>
      <c r="J960" s="235"/>
    </row>
    <row r="961" spans="2:10" ht="15.75" customHeight="1">
      <c r="B961" s="164"/>
      <c r="E961" s="235"/>
      <c r="F961" s="112"/>
      <c r="J961" s="235"/>
    </row>
    <row r="962" spans="2:10" ht="15.75" customHeight="1">
      <c r="B962" s="164"/>
      <c r="E962" s="235"/>
      <c r="F962" s="112"/>
      <c r="J962" s="235"/>
    </row>
    <row r="963" spans="2:10" ht="15.75" customHeight="1">
      <c r="B963" s="164"/>
      <c r="E963" s="235"/>
      <c r="F963" s="112"/>
      <c r="J963" s="235"/>
    </row>
    <row r="964" spans="2:10" ht="15.75" customHeight="1">
      <c r="B964" s="164"/>
      <c r="E964" s="235"/>
      <c r="F964" s="112"/>
      <c r="J964" s="235"/>
    </row>
    <row r="965" spans="2:10" ht="15.75" customHeight="1">
      <c r="B965" s="164"/>
      <c r="E965" s="235"/>
      <c r="F965" s="112"/>
      <c r="J965" s="235"/>
    </row>
    <row r="966" spans="2:10" ht="15.75" customHeight="1">
      <c r="B966" s="164"/>
      <c r="E966" s="235"/>
      <c r="F966" s="112"/>
      <c r="J966" s="235"/>
    </row>
    <row r="967" spans="2:10" ht="15.75" customHeight="1">
      <c r="B967" s="164"/>
      <c r="E967" s="235"/>
      <c r="F967" s="112"/>
      <c r="J967" s="235"/>
    </row>
    <row r="968" spans="2:10" ht="15.75" customHeight="1">
      <c r="B968" s="164"/>
      <c r="E968" s="235"/>
      <c r="F968" s="112"/>
      <c r="J968" s="235"/>
    </row>
    <row r="969" spans="2:10" ht="15.75" customHeight="1">
      <c r="B969" s="164"/>
      <c r="E969" s="235"/>
      <c r="F969" s="112"/>
      <c r="J969" s="235"/>
    </row>
    <row r="970" spans="2:10" ht="15.75" customHeight="1">
      <c r="B970" s="164"/>
      <c r="E970" s="235"/>
      <c r="F970" s="112"/>
      <c r="J970" s="235"/>
    </row>
    <row r="971" spans="2:10" ht="15.75" customHeight="1">
      <c r="B971" s="164"/>
      <c r="E971" s="235"/>
      <c r="F971" s="112"/>
      <c r="J971" s="235"/>
    </row>
    <row r="972" spans="2:10" ht="15.75" customHeight="1">
      <c r="B972" s="164"/>
      <c r="E972" s="235"/>
      <c r="F972" s="112"/>
      <c r="J972" s="235"/>
    </row>
    <row r="973" spans="2:10" ht="15.75" customHeight="1">
      <c r="B973" s="164"/>
      <c r="E973" s="235"/>
      <c r="F973" s="112"/>
      <c r="J973" s="235"/>
    </row>
    <row r="974" spans="2:10" ht="15.75" customHeight="1">
      <c r="B974" s="164"/>
      <c r="E974" s="235"/>
      <c r="F974" s="112"/>
      <c r="J974" s="235"/>
    </row>
    <row r="975" spans="2:10" ht="15.75" customHeight="1">
      <c r="B975" s="164"/>
      <c r="E975" s="235"/>
      <c r="F975" s="112"/>
      <c r="J975" s="235"/>
    </row>
    <row r="976" spans="2:10" ht="15.75" customHeight="1">
      <c r="B976" s="164"/>
      <c r="E976" s="235"/>
      <c r="F976" s="112"/>
      <c r="J976" s="235"/>
    </row>
    <row r="977" spans="2:10" ht="15.75" customHeight="1">
      <c r="B977" s="164"/>
      <c r="E977" s="235"/>
      <c r="F977" s="112"/>
      <c r="J977" s="235"/>
    </row>
    <row r="978" spans="2:10" ht="15.75" customHeight="1">
      <c r="B978" s="164"/>
      <c r="E978" s="235"/>
      <c r="F978" s="112"/>
      <c r="J978" s="235"/>
    </row>
    <row r="979" spans="2:10" ht="15.75" customHeight="1">
      <c r="B979" s="164"/>
      <c r="E979" s="235"/>
      <c r="F979" s="112"/>
      <c r="J979" s="235"/>
    </row>
    <row r="980" spans="2:10" ht="15.75" customHeight="1">
      <c r="B980" s="164"/>
      <c r="E980" s="235"/>
      <c r="F980" s="112"/>
      <c r="J980" s="235"/>
    </row>
    <row r="981" spans="2:10" ht="15.75" customHeight="1">
      <c r="B981" s="164"/>
      <c r="E981" s="235"/>
      <c r="F981" s="112"/>
      <c r="J981" s="235"/>
    </row>
    <row r="982" spans="2:10" ht="15.75" customHeight="1">
      <c r="B982" s="164"/>
      <c r="E982" s="235"/>
      <c r="F982" s="112"/>
      <c r="J982" s="235"/>
    </row>
    <row r="983" spans="2:10" ht="15.75" customHeight="1">
      <c r="B983" s="164"/>
      <c r="E983" s="235"/>
      <c r="F983" s="112"/>
      <c r="J983" s="235"/>
    </row>
    <row r="984" spans="2:10" ht="15.75" customHeight="1">
      <c r="B984" s="164"/>
      <c r="E984" s="235"/>
      <c r="F984" s="112"/>
      <c r="J984" s="235"/>
    </row>
    <row r="985" spans="2:10" ht="15.75" customHeight="1">
      <c r="B985" s="164"/>
      <c r="E985" s="235"/>
      <c r="F985" s="112"/>
      <c r="J985" s="235"/>
    </row>
    <row r="986" spans="2:10" ht="15.75" customHeight="1">
      <c r="B986" s="164"/>
      <c r="E986" s="235"/>
      <c r="F986" s="112"/>
      <c r="J986" s="235"/>
    </row>
    <row r="987" spans="2:10" ht="15.75" customHeight="1">
      <c r="B987" s="164"/>
      <c r="E987" s="235"/>
      <c r="F987" s="112"/>
      <c r="J987" s="235"/>
    </row>
    <row r="988" spans="2:10" ht="15.75" customHeight="1">
      <c r="B988" s="164"/>
      <c r="E988" s="235"/>
      <c r="F988" s="112"/>
      <c r="J988" s="235"/>
    </row>
    <row r="989" spans="2:10" ht="15.75" customHeight="1">
      <c r="B989" s="164"/>
      <c r="E989" s="235"/>
      <c r="F989" s="112"/>
      <c r="J989" s="235"/>
    </row>
    <row r="990" spans="2:10" ht="15.75" customHeight="1">
      <c r="B990" s="164"/>
      <c r="E990" s="235"/>
      <c r="F990" s="112"/>
      <c r="J990" s="235"/>
    </row>
    <row r="991" spans="2:10" ht="15.75" customHeight="1">
      <c r="B991" s="164"/>
      <c r="E991" s="235"/>
      <c r="F991" s="112"/>
      <c r="J991" s="235"/>
    </row>
    <row r="992" spans="2:10" ht="15.75" customHeight="1">
      <c r="B992" s="164"/>
      <c r="E992" s="235"/>
      <c r="F992" s="112"/>
      <c r="J992" s="235"/>
    </row>
    <row r="993" spans="2:10" ht="15.75" customHeight="1">
      <c r="B993" s="164"/>
      <c r="E993" s="235"/>
      <c r="F993" s="112"/>
      <c r="J993" s="235"/>
    </row>
    <row r="994" spans="2:10" ht="15.75" customHeight="1">
      <c r="B994" s="164"/>
      <c r="E994" s="235"/>
      <c r="F994" s="112"/>
      <c r="J994" s="235"/>
    </row>
    <row r="995" spans="2:10" ht="15.75" customHeight="1">
      <c r="B995" s="164"/>
      <c r="E995" s="235"/>
      <c r="F995" s="112"/>
      <c r="J995" s="235"/>
    </row>
    <row r="996" spans="2:10" ht="15.75" customHeight="1">
      <c r="B996" s="164"/>
      <c r="E996" s="235"/>
      <c r="F996" s="112"/>
      <c r="J996" s="235"/>
    </row>
    <row r="997" spans="2:10" ht="15.75" customHeight="1">
      <c r="B997" s="164"/>
      <c r="E997" s="235"/>
      <c r="F997" s="112"/>
      <c r="J997" s="235"/>
    </row>
    <row r="998" spans="2:10" ht="15.75" customHeight="1">
      <c r="B998" s="164"/>
      <c r="E998" s="235"/>
      <c r="F998" s="112"/>
      <c r="J998" s="235"/>
    </row>
    <row r="999" spans="2:10" ht="15.75" customHeight="1">
      <c r="B999" s="164"/>
      <c r="E999" s="235"/>
      <c r="F999" s="112"/>
      <c r="J999" s="235"/>
    </row>
    <row r="1000" spans="2:10" ht="15.75" customHeight="1">
      <c r="B1000" s="164"/>
      <c r="E1000" s="235"/>
      <c r="F1000" s="112"/>
      <c r="J1000" s="235"/>
    </row>
  </sheetData>
  <mergeCells count="92">
    <mergeCell ref="B175:B176"/>
    <mergeCell ref="B179:B180"/>
    <mergeCell ref="B39:B40"/>
    <mergeCell ref="B43:B44"/>
    <mergeCell ref="B99:B100"/>
    <mergeCell ref="B103:B104"/>
    <mergeCell ref="B107:B108"/>
    <mergeCell ref="B111:B112"/>
    <mergeCell ref="B115:B116"/>
    <mergeCell ref="B155:B156"/>
    <mergeCell ref="B159:B160"/>
    <mergeCell ref="B163:B164"/>
    <mergeCell ref="B167:B168"/>
    <mergeCell ref="B171:B172"/>
    <mergeCell ref="B347:B348"/>
    <mergeCell ref="B363:B364"/>
    <mergeCell ref="B367:B368"/>
    <mergeCell ref="B359:B360"/>
    <mergeCell ref="B351:B352"/>
    <mergeCell ref="B355:B356"/>
    <mergeCell ref="B287:B288"/>
    <mergeCell ref="B291:B292"/>
    <mergeCell ref="B239:B240"/>
    <mergeCell ref="B243:B244"/>
    <mergeCell ref="B247:B248"/>
    <mergeCell ref="B251:B252"/>
    <mergeCell ref="B255:B256"/>
    <mergeCell ref="B259:B260"/>
    <mergeCell ref="B263:B264"/>
    <mergeCell ref="B267:B268"/>
    <mergeCell ref="B271:B272"/>
    <mergeCell ref="B275:B276"/>
    <mergeCell ref="B279:B280"/>
    <mergeCell ref="B283:B284"/>
    <mergeCell ref="B343:B344"/>
    <mergeCell ref="B339:B340"/>
    <mergeCell ref="B295:B296"/>
    <mergeCell ref="B299:B300"/>
    <mergeCell ref="B303:B304"/>
    <mergeCell ref="B307:B308"/>
    <mergeCell ref="B331:B332"/>
    <mergeCell ref="B335:B336"/>
    <mergeCell ref="B315:B316"/>
    <mergeCell ref="B319:B320"/>
    <mergeCell ref="B323:B324"/>
    <mergeCell ref="B327:B328"/>
    <mergeCell ref="B311:B312"/>
    <mergeCell ref="B3:B4"/>
    <mergeCell ref="B147:B148"/>
    <mergeCell ref="B151:B152"/>
    <mergeCell ref="B119:B120"/>
    <mergeCell ref="B123:B124"/>
    <mergeCell ref="B127:B128"/>
    <mergeCell ref="B131:B132"/>
    <mergeCell ref="B135:B136"/>
    <mergeCell ref="B139:B140"/>
    <mergeCell ref="B143:B144"/>
    <mergeCell ref="B7:B8"/>
    <mergeCell ref="B11:B12"/>
    <mergeCell ref="B15:B16"/>
    <mergeCell ref="B19:B20"/>
    <mergeCell ref="B31:B32"/>
    <mergeCell ref="B47:B48"/>
    <mergeCell ref="B51:B52"/>
    <mergeCell ref="B79:B80"/>
    <mergeCell ref="B27:B28"/>
    <mergeCell ref="B23:B24"/>
    <mergeCell ref="B35:B36"/>
    <mergeCell ref="B83:B84"/>
    <mergeCell ref="B87:B88"/>
    <mergeCell ref="B91:B92"/>
    <mergeCell ref="B95:B96"/>
    <mergeCell ref="B55:B56"/>
    <mergeCell ref="B59:B60"/>
    <mergeCell ref="B63:B64"/>
    <mergeCell ref="B67:B68"/>
    <mergeCell ref="B71:B72"/>
    <mergeCell ref="B75:B76"/>
    <mergeCell ref="B231:B232"/>
    <mergeCell ref="B235:B236"/>
    <mergeCell ref="B183:B184"/>
    <mergeCell ref="B187:B188"/>
    <mergeCell ref="B191:B192"/>
    <mergeCell ref="B195:B196"/>
    <mergeCell ref="B199:B200"/>
    <mergeCell ref="B203:B204"/>
    <mergeCell ref="B207:B208"/>
    <mergeCell ref="B211:B212"/>
    <mergeCell ref="B215:B216"/>
    <mergeCell ref="B219:B220"/>
    <mergeCell ref="B223:B224"/>
    <mergeCell ref="B227:B22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000"/>
  <sheetViews>
    <sheetView workbookViewId="0">
      <selection activeCell="O14" sqref="O14"/>
    </sheetView>
  </sheetViews>
  <sheetFormatPr baseColWidth="10" defaultColWidth="11.1640625" defaultRowHeight="15" customHeight="1"/>
  <cols>
    <col min="1" max="1" width="10.5" customWidth="1"/>
    <col min="2" max="2" width="32.6640625" customWidth="1"/>
    <col min="3" max="3" width="12.1640625" customWidth="1"/>
    <col min="4" max="4" width="6.83203125" customWidth="1"/>
    <col min="5" max="5" width="10.5" customWidth="1"/>
    <col min="6" max="6" width="10.83203125" customWidth="1"/>
    <col min="7" max="7" width="10.5" customWidth="1"/>
    <col min="8" max="8" width="10.83203125" customWidth="1"/>
    <col min="9" max="9" width="21.6640625" customWidth="1"/>
    <col min="10" max="10" width="10.5" customWidth="1"/>
    <col min="11" max="12" width="22.33203125" customWidth="1"/>
    <col min="13" max="13" width="2.6640625" customWidth="1"/>
    <col min="14" max="14" width="21.6640625" customWidth="1"/>
    <col min="15" max="15" width="14.5" customWidth="1"/>
    <col min="16" max="26" width="10.5" customWidth="1"/>
  </cols>
  <sheetData>
    <row r="1" spans="2:15" ht="33.75" customHeight="1">
      <c r="B1" s="1"/>
      <c r="D1" s="2"/>
      <c r="F1" s="4"/>
      <c r="H1" s="4"/>
      <c r="I1" s="4"/>
      <c r="L1" s="6"/>
    </row>
    <row r="2" spans="2:15" ht="33.75" customHeight="1">
      <c r="B2" s="11" t="s">
        <v>6</v>
      </c>
      <c r="D2" s="2"/>
      <c r="F2" s="4"/>
      <c r="H2" s="4"/>
      <c r="I2" s="4"/>
      <c r="L2" s="6"/>
    </row>
    <row r="3" spans="2:15" ht="33.75" customHeight="1">
      <c r="B3" s="13" t="s">
        <v>10</v>
      </c>
      <c r="C3" s="255" t="s">
        <v>14</v>
      </c>
      <c r="D3" s="256"/>
      <c r="E3" s="257"/>
      <c r="F3" s="19" t="s">
        <v>22</v>
      </c>
      <c r="H3" s="21" t="s">
        <v>24</v>
      </c>
      <c r="I3" s="21" t="s">
        <v>10</v>
      </c>
      <c r="J3" s="22" t="s">
        <v>25</v>
      </c>
      <c r="K3" s="22" t="s">
        <v>26</v>
      </c>
      <c r="L3" s="24" t="s">
        <v>27</v>
      </c>
      <c r="M3" s="25"/>
      <c r="N3" s="26" t="s">
        <v>28</v>
      </c>
      <c r="O3" s="27" t="s">
        <v>29</v>
      </c>
    </row>
    <row r="4" spans="2:15" ht="33.75" customHeight="1">
      <c r="B4" s="29" t="s">
        <v>30</v>
      </c>
      <c r="C4" s="31">
        <v>0.9</v>
      </c>
      <c r="D4" s="33" t="s">
        <v>41</v>
      </c>
      <c r="E4" s="35">
        <v>210</v>
      </c>
      <c r="F4" s="37" t="s">
        <v>54</v>
      </c>
      <c r="H4" s="38">
        <f>COUNT('Team Standings'!B3:B25)</f>
        <v>23</v>
      </c>
      <c r="I4" s="39" t="s">
        <v>89</v>
      </c>
      <c r="J4" s="40">
        <v>100</v>
      </c>
      <c r="K4" s="41">
        <f t="shared" ref="K4:K10" si="0">H4*J4</f>
        <v>2300</v>
      </c>
      <c r="L4" s="42">
        <f>100*H4</f>
        <v>2300</v>
      </c>
      <c r="M4" s="44"/>
      <c r="N4" s="45">
        <f t="shared" ref="N4:N10" si="1">SUM(K4:L4)</f>
        <v>4600</v>
      </c>
      <c r="O4" s="46">
        <f t="shared" ref="O4:O6" si="2">ROUNDDOWN(H4/4,0)</f>
        <v>5</v>
      </c>
    </row>
    <row r="5" spans="2:15" ht="33.75" customHeight="1">
      <c r="B5" s="29" t="s">
        <v>156</v>
      </c>
      <c r="C5" s="31">
        <v>0.9</v>
      </c>
      <c r="D5" s="33" t="s">
        <v>41</v>
      </c>
      <c r="E5" s="35">
        <v>210</v>
      </c>
      <c r="F5" s="37" t="s">
        <v>54</v>
      </c>
      <c r="H5" s="38">
        <f>COUNT('Double Standings'!B3:B48)</f>
        <v>46</v>
      </c>
      <c r="I5" s="39" t="s">
        <v>157</v>
      </c>
      <c r="J5" s="40">
        <v>50</v>
      </c>
      <c r="K5" s="41">
        <f t="shared" si="0"/>
        <v>2300</v>
      </c>
      <c r="L5" s="42"/>
      <c r="M5" s="44"/>
      <c r="N5" s="45">
        <f t="shared" si="1"/>
        <v>2300</v>
      </c>
      <c r="O5" s="46">
        <f t="shared" si="2"/>
        <v>11</v>
      </c>
    </row>
    <row r="6" spans="2:15" ht="33.75" customHeight="1">
      <c r="B6" s="29" t="s">
        <v>158</v>
      </c>
      <c r="C6" s="31">
        <v>1</v>
      </c>
      <c r="D6" s="33" t="s">
        <v>41</v>
      </c>
      <c r="E6" s="35">
        <v>210</v>
      </c>
      <c r="F6" s="37" t="s">
        <v>54</v>
      </c>
      <c r="H6" s="38">
        <f>COUNT('Single Standings'!B3:B171)</f>
        <v>92</v>
      </c>
      <c r="I6" s="39" t="s">
        <v>159</v>
      </c>
      <c r="J6" s="40">
        <v>25</v>
      </c>
      <c r="K6" s="41">
        <f t="shared" si="0"/>
        <v>2300</v>
      </c>
      <c r="L6" s="42"/>
      <c r="M6" s="44"/>
      <c r="N6" s="45">
        <f t="shared" si="1"/>
        <v>2300</v>
      </c>
      <c r="O6" s="46">
        <f t="shared" si="2"/>
        <v>23</v>
      </c>
    </row>
    <row r="7" spans="2:15" ht="33.75" customHeight="1">
      <c r="B7" s="29" t="s">
        <v>160</v>
      </c>
      <c r="C7" s="31">
        <v>1</v>
      </c>
      <c r="D7" s="33" t="s">
        <v>41</v>
      </c>
      <c r="E7" s="35">
        <v>210</v>
      </c>
      <c r="F7" s="37" t="s">
        <v>54</v>
      </c>
      <c r="H7" s="38">
        <f>COUNT('All-Events Standings'!B3:B95)</f>
        <v>80</v>
      </c>
      <c r="I7" s="39" t="s">
        <v>161</v>
      </c>
      <c r="J7" s="40">
        <v>10</v>
      </c>
      <c r="K7" s="41">
        <f t="shared" si="0"/>
        <v>800</v>
      </c>
      <c r="L7" s="42"/>
      <c r="M7" s="44"/>
      <c r="N7" s="45">
        <f t="shared" si="1"/>
        <v>800</v>
      </c>
      <c r="O7" s="46">
        <f>ROUNDDOWN(H7/6,0)</f>
        <v>13</v>
      </c>
    </row>
    <row r="8" spans="2:15" ht="33.75" customHeight="1">
      <c r="B8" s="29" t="s">
        <v>162</v>
      </c>
      <c r="C8" s="47">
        <v>1</v>
      </c>
      <c r="D8" s="48" t="s">
        <v>41</v>
      </c>
      <c r="E8" s="49">
        <v>210</v>
      </c>
      <c r="F8" s="37" t="s">
        <v>54</v>
      </c>
      <c r="H8" s="38">
        <f>COUNT('Hoffman Standings'!B3:B94)</f>
        <v>22</v>
      </c>
      <c r="I8" s="39" t="s">
        <v>163</v>
      </c>
      <c r="J8" s="40">
        <v>25</v>
      </c>
      <c r="K8" s="41">
        <f t="shared" si="0"/>
        <v>550</v>
      </c>
      <c r="L8" s="42"/>
      <c r="M8" s="44"/>
      <c r="N8" s="45">
        <f t="shared" si="1"/>
        <v>550</v>
      </c>
      <c r="O8" s="46">
        <f t="shared" ref="O8:O10" si="3">ROUNDDOWN(H8/4,0)</f>
        <v>5</v>
      </c>
    </row>
    <row r="9" spans="2:15" ht="33.75" customHeight="1">
      <c r="B9" s="29" t="s">
        <v>161</v>
      </c>
      <c r="C9" s="258" t="s">
        <v>164</v>
      </c>
      <c r="D9" s="256"/>
      <c r="E9" s="257"/>
      <c r="F9" s="37" t="s">
        <v>165</v>
      </c>
      <c r="H9" s="38">
        <f>COUNT('Masters Standings'!B3:B96)</f>
        <v>16</v>
      </c>
      <c r="I9" s="39" t="s">
        <v>166</v>
      </c>
      <c r="J9" s="40">
        <v>30</v>
      </c>
      <c r="K9" s="41">
        <f t="shared" si="0"/>
        <v>480</v>
      </c>
      <c r="L9" s="42"/>
      <c r="M9" s="44"/>
      <c r="N9" s="45">
        <f t="shared" si="1"/>
        <v>480</v>
      </c>
      <c r="O9" s="46">
        <f t="shared" si="3"/>
        <v>4</v>
      </c>
    </row>
    <row r="10" spans="2:15" ht="33.75" customHeight="1">
      <c r="B10" s="50" t="s">
        <v>166</v>
      </c>
      <c r="C10" s="258" t="s">
        <v>164</v>
      </c>
      <c r="D10" s="256"/>
      <c r="E10" s="257"/>
      <c r="F10" s="37" t="s">
        <v>54</v>
      </c>
      <c r="H10" s="51">
        <f>COUNT('HC Classic Standings'!B3:B95)</f>
        <v>49</v>
      </c>
      <c r="I10" s="52" t="s">
        <v>167</v>
      </c>
      <c r="J10" s="53">
        <v>35</v>
      </c>
      <c r="K10" s="54">
        <f t="shared" si="0"/>
        <v>1715</v>
      </c>
      <c r="L10" s="55"/>
      <c r="M10" s="56"/>
      <c r="N10" s="57">
        <f t="shared" si="1"/>
        <v>1715</v>
      </c>
      <c r="O10" s="58">
        <v>13</v>
      </c>
    </row>
    <row r="11" spans="2:15" ht="33.75" customHeight="1">
      <c r="B11" s="1"/>
      <c r="D11" s="2"/>
      <c r="F11" s="4"/>
      <c r="H11" s="4"/>
      <c r="I11" s="4"/>
      <c r="L11" s="6"/>
    </row>
    <row r="12" spans="2:15" ht="33.75" customHeight="1">
      <c r="B12" s="1"/>
      <c r="D12" s="2"/>
      <c r="F12" s="4"/>
      <c r="H12" s="4"/>
      <c r="I12" s="4"/>
      <c r="L12" s="6"/>
    </row>
    <row r="13" spans="2:15" ht="33.75" customHeight="1">
      <c r="B13" s="1"/>
      <c r="D13" s="2"/>
      <c r="F13" s="4"/>
      <c r="H13" s="4"/>
      <c r="I13" s="4"/>
      <c r="L13" s="6"/>
    </row>
    <row r="14" spans="2:15" ht="33.75" customHeight="1">
      <c r="B14" s="1"/>
      <c r="D14" s="2"/>
      <c r="F14" s="4"/>
      <c r="H14" s="4"/>
      <c r="I14" s="4"/>
      <c r="L14" s="6"/>
    </row>
    <row r="15" spans="2:15" ht="33.75" customHeight="1">
      <c r="B15" s="1"/>
      <c r="D15" s="2"/>
      <c r="F15" s="4"/>
      <c r="H15" s="4"/>
      <c r="I15" s="4"/>
      <c r="L15" s="6"/>
    </row>
    <row r="16" spans="2:15" ht="33.75" customHeight="1">
      <c r="B16" s="1"/>
      <c r="D16" s="2"/>
      <c r="F16" s="4"/>
      <c r="H16" s="4"/>
      <c r="I16" s="4"/>
      <c r="L16" s="6"/>
    </row>
    <row r="17" spans="2:12" ht="33.75" customHeight="1">
      <c r="B17" s="1"/>
      <c r="D17" s="2"/>
      <c r="F17" s="4"/>
      <c r="H17" s="4"/>
      <c r="I17" s="4"/>
      <c r="L17" s="6"/>
    </row>
    <row r="18" spans="2:12" ht="33.75" customHeight="1">
      <c r="B18" s="1"/>
      <c r="D18" s="2"/>
      <c r="F18" s="4"/>
      <c r="H18" s="4"/>
      <c r="I18" s="4"/>
      <c r="L18" s="6"/>
    </row>
    <row r="19" spans="2:12" ht="33.75" customHeight="1">
      <c r="B19" s="1"/>
      <c r="D19" s="2"/>
      <c r="F19" s="4"/>
      <c r="H19" s="4"/>
      <c r="I19" s="4"/>
      <c r="L19" s="6"/>
    </row>
    <row r="20" spans="2:12" ht="33.75" customHeight="1">
      <c r="B20" s="1"/>
      <c r="D20" s="2"/>
      <c r="F20" s="4"/>
      <c r="H20" s="4"/>
      <c r="I20" s="4"/>
      <c r="L20" s="6"/>
    </row>
    <row r="21" spans="2:12" ht="33.75" customHeight="1">
      <c r="B21" s="1"/>
      <c r="D21" s="2"/>
      <c r="F21" s="4"/>
      <c r="H21" s="4"/>
      <c r="I21" s="4"/>
      <c r="L21" s="6"/>
    </row>
    <row r="22" spans="2:12" ht="33.75" customHeight="1">
      <c r="B22" s="1"/>
      <c r="D22" s="2"/>
      <c r="F22" s="4"/>
      <c r="H22" s="4"/>
      <c r="I22" s="4"/>
      <c r="L22" s="6"/>
    </row>
    <row r="23" spans="2:12" ht="33.75" customHeight="1">
      <c r="B23" s="1"/>
      <c r="D23" s="2"/>
      <c r="F23" s="4"/>
      <c r="H23" s="4"/>
      <c r="I23" s="4"/>
      <c r="L23" s="6"/>
    </row>
    <row r="24" spans="2:12" ht="33.75" customHeight="1">
      <c r="B24" s="1"/>
      <c r="D24" s="2"/>
      <c r="F24" s="4"/>
      <c r="H24" s="4"/>
      <c r="I24" s="4"/>
      <c r="L24" s="6"/>
    </row>
    <row r="25" spans="2:12" ht="33.75" customHeight="1">
      <c r="B25" s="1"/>
      <c r="D25" s="2"/>
      <c r="F25" s="4"/>
      <c r="H25" s="4"/>
      <c r="I25" s="4"/>
      <c r="L25" s="6"/>
    </row>
    <row r="26" spans="2:12" ht="33.75" customHeight="1">
      <c r="B26" s="1"/>
      <c r="D26" s="2"/>
      <c r="F26" s="4"/>
      <c r="H26" s="4"/>
      <c r="I26" s="4"/>
      <c r="L26" s="6"/>
    </row>
    <row r="27" spans="2:12" ht="33.75" customHeight="1">
      <c r="B27" s="1"/>
      <c r="D27" s="2"/>
      <c r="F27" s="4"/>
      <c r="H27" s="4"/>
      <c r="I27" s="4"/>
      <c r="L27" s="6"/>
    </row>
    <row r="28" spans="2:12" ht="33.75" customHeight="1">
      <c r="B28" s="1"/>
      <c r="D28" s="2"/>
      <c r="F28" s="4"/>
      <c r="H28" s="4"/>
      <c r="I28" s="4"/>
      <c r="L28" s="6"/>
    </row>
    <row r="29" spans="2:12" ht="33.75" customHeight="1">
      <c r="B29" s="1"/>
      <c r="D29" s="2"/>
      <c r="F29" s="4"/>
      <c r="H29" s="4"/>
      <c r="I29" s="4"/>
      <c r="L29" s="6"/>
    </row>
    <row r="30" spans="2:12" ht="33.75" customHeight="1">
      <c r="B30" s="1"/>
      <c r="D30" s="2"/>
      <c r="F30" s="4"/>
      <c r="H30" s="4"/>
      <c r="I30" s="4"/>
      <c r="L30" s="6"/>
    </row>
    <row r="31" spans="2:12" ht="33.75" customHeight="1">
      <c r="B31" s="1"/>
      <c r="D31" s="2"/>
      <c r="F31" s="4"/>
      <c r="H31" s="4"/>
      <c r="I31" s="4"/>
      <c r="L31" s="6"/>
    </row>
    <row r="32" spans="2:12" ht="33.75" customHeight="1">
      <c r="B32" s="1"/>
      <c r="D32" s="2"/>
      <c r="F32" s="4"/>
      <c r="H32" s="4"/>
      <c r="I32" s="4"/>
      <c r="L32" s="6"/>
    </row>
    <row r="33" spans="2:12" ht="33.75" customHeight="1">
      <c r="B33" s="1"/>
      <c r="D33" s="2"/>
      <c r="F33" s="4"/>
      <c r="H33" s="4"/>
      <c r="I33" s="4"/>
      <c r="L33" s="6"/>
    </row>
    <row r="34" spans="2:12" ht="33.75" customHeight="1">
      <c r="B34" s="1"/>
      <c r="D34" s="2"/>
      <c r="F34" s="4"/>
      <c r="H34" s="4"/>
      <c r="I34" s="4"/>
      <c r="L34" s="6"/>
    </row>
    <row r="35" spans="2:12" ht="33.75" customHeight="1">
      <c r="B35" s="1"/>
      <c r="D35" s="2"/>
      <c r="F35" s="4"/>
      <c r="H35" s="4"/>
      <c r="I35" s="4"/>
      <c r="L35" s="6"/>
    </row>
    <row r="36" spans="2:12" ht="33.75" customHeight="1">
      <c r="B36" s="1"/>
      <c r="D36" s="2"/>
      <c r="F36" s="4"/>
      <c r="H36" s="4"/>
      <c r="I36" s="4"/>
      <c r="L36" s="6"/>
    </row>
    <row r="37" spans="2:12" ht="33.75" customHeight="1">
      <c r="B37" s="1"/>
      <c r="D37" s="2"/>
      <c r="F37" s="4"/>
      <c r="H37" s="4"/>
      <c r="I37" s="4"/>
      <c r="L37" s="6"/>
    </row>
    <row r="38" spans="2:12" ht="33.75" customHeight="1">
      <c r="B38" s="1"/>
      <c r="D38" s="2"/>
      <c r="F38" s="4"/>
      <c r="H38" s="4"/>
      <c r="I38" s="4"/>
      <c r="L38" s="6"/>
    </row>
    <row r="39" spans="2:12" ht="33.75" customHeight="1">
      <c r="B39" s="1"/>
      <c r="D39" s="2"/>
      <c r="F39" s="4"/>
      <c r="H39" s="4"/>
      <c r="I39" s="4"/>
      <c r="L39" s="6"/>
    </row>
    <row r="40" spans="2:12" ht="33.75" customHeight="1">
      <c r="B40" s="1"/>
      <c r="D40" s="2"/>
      <c r="F40" s="4"/>
      <c r="H40" s="4"/>
      <c r="I40" s="4"/>
      <c r="L40" s="6"/>
    </row>
    <row r="41" spans="2:12" ht="33.75" customHeight="1">
      <c r="B41" s="1"/>
      <c r="D41" s="2"/>
      <c r="F41" s="4"/>
      <c r="H41" s="4"/>
      <c r="I41" s="4"/>
      <c r="L41" s="6"/>
    </row>
    <row r="42" spans="2:12" ht="33.75" customHeight="1">
      <c r="B42" s="1"/>
      <c r="D42" s="2"/>
      <c r="F42" s="4"/>
      <c r="H42" s="4"/>
      <c r="I42" s="4"/>
      <c r="L42" s="6"/>
    </row>
    <row r="43" spans="2:12" ht="33.75" customHeight="1">
      <c r="B43" s="1"/>
      <c r="D43" s="2"/>
      <c r="F43" s="4"/>
      <c r="H43" s="4"/>
      <c r="I43" s="4"/>
      <c r="L43" s="6"/>
    </row>
    <row r="44" spans="2:12" ht="33.75" customHeight="1">
      <c r="B44" s="1"/>
      <c r="D44" s="2"/>
      <c r="F44" s="4"/>
      <c r="H44" s="4"/>
      <c r="I44" s="4"/>
      <c r="L44" s="6"/>
    </row>
    <row r="45" spans="2:12" ht="33.75" customHeight="1">
      <c r="B45" s="1"/>
      <c r="D45" s="2"/>
      <c r="F45" s="4"/>
      <c r="H45" s="4"/>
      <c r="I45" s="4"/>
      <c r="L45" s="6"/>
    </row>
    <row r="46" spans="2:12" ht="33.75" customHeight="1">
      <c r="B46" s="1"/>
      <c r="D46" s="2"/>
      <c r="F46" s="4"/>
      <c r="H46" s="4"/>
      <c r="I46" s="4"/>
      <c r="L46" s="6"/>
    </row>
    <row r="47" spans="2:12" ht="33.75" customHeight="1">
      <c r="B47" s="1"/>
      <c r="D47" s="2"/>
      <c r="F47" s="4"/>
      <c r="H47" s="4"/>
      <c r="I47" s="4"/>
      <c r="L47" s="6"/>
    </row>
    <row r="48" spans="2:12" ht="33.75" customHeight="1">
      <c r="B48" s="1"/>
      <c r="D48" s="2"/>
      <c r="F48" s="4"/>
      <c r="H48" s="4"/>
      <c r="I48" s="4"/>
      <c r="L48" s="6"/>
    </row>
    <row r="49" spans="2:12" ht="33.75" customHeight="1">
      <c r="B49" s="1"/>
      <c r="D49" s="2"/>
      <c r="F49" s="4"/>
      <c r="H49" s="4"/>
      <c r="I49" s="4"/>
      <c r="L49" s="6"/>
    </row>
    <row r="50" spans="2:12" ht="33.75" customHeight="1">
      <c r="B50" s="1"/>
      <c r="D50" s="2"/>
      <c r="F50" s="4"/>
      <c r="H50" s="4"/>
      <c r="I50" s="4"/>
      <c r="L50" s="6"/>
    </row>
    <row r="51" spans="2:12" ht="33.75" customHeight="1">
      <c r="B51" s="1"/>
      <c r="D51" s="2"/>
      <c r="F51" s="4"/>
      <c r="H51" s="4"/>
      <c r="I51" s="4"/>
      <c r="L51" s="6"/>
    </row>
    <row r="52" spans="2:12" ht="33.75" customHeight="1">
      <c r="B52" s="1"/>
      <c r="D52" s="2"/>
      <c r="F52" s="4"/>
      <c r="H52" s="4"/>
      <c r="I52" s="4"/>
      <c r="L52" s="6"/>
    </row>
    <row r="53" spans="2:12" ht="33.75" customHeight="1">
      <c r="B53" s="1"/>
      <c r="D53" s="2"/>
      <c r="F53" s="4"/>
      <c r="H53" s="4"/>
      <c r="I53" s="4"/>
      <c r="L53" s="6"/>
    </row>
    <row r="54" spans="2:12" ht="33.75" customHeight="1">
      <c r="B54" s="1"/>
      <c r="D54" s="2"/>
      <c r="F54" s="4"/>
      <c r="H54" s="4"/>
      <c r="I54" s="4"/>
      <c r="L54" s="6"/>
    </row>
    <row r="55" spans="2:12" ht="33.75" customHeight="1">
      <c r="B55" s="1"/>
      <c r="D55" s="2"/>
      <c r="F55" s="4"/>
      <c r="H55" s="4"/>
      <c r="I55" s="4"/>
      <c r="L55" s="6"/>
    </row>
    <row r="56" spans="2:12" ht="33.75" customHeight="1">
      <c r="B56" s="1"/>
      <c r="D56" s="2"/>
      <c r="F56" s="4"/>
      <c r="H56" s="4"/>
      <c r="I56" s="4"/>
      <c r="L56" s="6"/>
    </row>
    <row r="57" spans="2:12" ht="33.75" customHeight="1">
      <c r="B57" s="1"/>
      <c r="D57" s="2"/>
      <c r="F57" s="4"/>
      <c r="H57" s="4"/>
      <c r="I57" s="4"/>
      <c r="L57" s="6"/>
    </row>
    <row r="58" spans="2:12" ht="33.75" customHeight="1">
      <c r="B58" s="1"/>
      <c r="D58" s="2"/>
      <c r="F58" s="4"/>
      <c r="H58" s="4"/>
      <c r="I58" s="4"/>
      <c r="L58" s="6"/>
    </row>
    <row r="59" spans="2:12" ht="33.75" customHeight="1">
      <c r="B59" s="1"/>
      <c r="D59" s="2"/>
      <c r="F59" s="4"/>
      <c r="H59" s="4"/>
      <c r="I59" s="4"/>
      <c r="L59" s="6"/>
    </row>
    <row r="60" spans="2:12" ht="33.75" customHeight="1">
      <c r="B60" s="1"/>
      <c r="D60" s="2"/>
      <c r="F60" s="4"/>
      <c r="H60" s="4"/>
      <c r="I60" s="4"/>
      <c r="L60" s="6"/>
    </row>
    <row r="61" spans="2:12" ht="33.75" customHeight="1">
      <c r="B61" s="1"/>
      <c r="D61" s="2"/>
      <c r="F61" s="4"/>
      <c r="H61" s="4"/>
      <c r="I61" s="4"/>
      <c r="L61" s="6"/>
    </row>
    <row r="62" spans="2:12" ht="33.75" customHeight="1">
      <c r="B62" s="1"/>
      <c r="D62" s="2"/>
      <c r="F62" s="4"/>
      <c r="H62" s="4"/>
      <c r="I62" s="4"/>
      <c r="L62" s="6"/>
    </row>
    <row r="63" spans="2:12" ht="33.75" customHeight="1">
      <c r="B63" s="1"/>
      <c r="D63" s="2"/>
      <c r="F63" s="4"/>
      <c r="H63" s="4"/>
      <c r="I63" s="4"/>
      <c r="L63" s="6"/>
    </row>
    <row r="64" spans="2:12" ht="33.75" customHeight="1">
      <c r="B64" s="1"/>
      <c r="D64" s="2"/>
      <c r="F64" s="4"/>
      <c r="H64" s="4"/>
      <c r="I64" s="4"/>
      <c r="L64" s="6"/>
    </row>
    <row r="65" spans="2:12" ht="33.75" customHeight="1">
      <c r="B65" s="1"/>
      <c r="D65" s="2"/>
      <c r="F65" s="4"/>
      <c r="H65" s="4"/>
      <c r="I65" s="4"/>
      <c r="L65" s="6"/>
    </row>
    <row r="66" spans="2:12" ht="33.75" customHeight="1">
      <c r="B66" s="1"/>
      <c r="D66" s="2"/>
      <c r="F66" s="4"/>
      <c r="H66" s="4"/>
      <c r="I66" s="4"/>
      <c r="L66" s="6"/>
    </row>
    <row r="67" spans="2:12" ht="33.75" customHeight="1">
      <c r="B67" s="1"/>
      <c r="D67" s="2"/>
      <c r="F67" s="4"/>
      <c r="H67" s="4"/>
      <c r="I67" s="4"/>
      <c r="L67" s="6"/>
    </row>
    <row r="68" spans="2:12" ht="33.75" customHeight="1">
      <c r="B68" s="1"/>
      <c r="D68" s="2"/>
      <c r="F68" s="4"/>
      <c r="H68" s="4"/>
      <c r="I68" s="4"/>
      <c r="L68" s="6"/>
    </row>
    <row r="69" spans="2:12" ht="33.75" customHeight="1">
      <c r="B69" s="1"/>
      <c r="D69" s="2"/>
      <c r="F69" s="4"/>
      <c r="H69" s="4"/>
      <c r="I69" s="4"/>
      <c r="L69" s="6"/>
    </row>
    <row r="70" spans="2:12" ht="33.75" customHeight="1">
      <c r="B70" s="1"/>
      <c r="D70" s="2"/>
      <c r="F70" s="4"/>
      <c r="H70" s="4"/>
      <c r="I70" s="4"/>
      <c r="L70" s="6"/>
    </row>
    <row r="71" spans="2:12" ht="33.75" customHeight="1">
      <c r="B71" s="1"/>
      <c r="D71" s="2"/>
      <c r="F71" s="4"/>
      <c r="H71" s="4"/>
      <c r="I71" s="4"/>
      <c r="L71" s="6"/>
    </row>
    <row r="72" spans="2:12" ht="33.75" customHeight="1">
      <c r="B72" s="1"/>
      <c r="D72" s="2"/>
      <c r="F72" s="4"/>
      <c r="H72" s="4"/>
      <c r="I72" s="4"/>
      <c r="L72" s="6"/>
    </row>
    <row r="73" spans="2:12" ht="33.75" customHeight="1">
      <c r="B73" s="1"/>
      <c r="D73" s="2"/>
      <c r="F73" s="4"/>
      <c r="H73" s="4"/>
      <c r="I73" s="4"/>
      <c r="L73" s="6"/>
    </row>
    <row r="74" spans="2:12" ht="33.75" customHeight="1">
      <c r="B74" s="1"/>
      <c r="D74" s="2"/>
      <c r="F74" s="4"/>
      <c r="H74" s="4"/>
      <c r="I74" s="4"/>
      <c r="L74" s="6"/>
    </row>
    <row r="75" spans="2:12" ht="33.75" customHeight="1">
      <c r="B75" s="1"/>
      <c r="D75" s="2"/>
      <c r="F75" s="4"/>
      <c r="H75" s="4"/>
      <c r="I75" s="4"/>
      <c r="L75" s="6"/>
    </row>
    <row r="76" spans="2:12" ht="33.75" customHeight="1">
      <c r="B76" s="1"/>
      <c r="D76" s="2"/>
      <c r="F76" s="4"/>
      <c r="H76" s="4"/>
      <c r="I76" s="4"/>
      <c r="L76" s="6"/>
    </row>
    <row r="77" spans="2:12" ht="33.75" customHeight="1">
      <c r="B77" s="1"/>
      <c r="D77" s="2"/>
      <c r="F77" s="4"/>
      <c r="H77" s="4"/>
      <c r="I77" s="4"/>
      <c r="L77" s="6"/>
    </row>
    <row r="78" spans="2:12" ht="33.75" customHeight="1">
      <c r="B78" s="1"/>
      <c r="D78" s="2"/>
      <c r="F78" s="4"/>
      <c r="H78" s="4"/>
      <c r="I78" s="4"/>
      <c r="L78" s="6"/>
    </row>
    <row r="79" spans="2:12" ht="33.75" customHeight="1">
      <c r="B79" s="1"/>
      <c r="D79" s="2"/>
      <c r="F79" s="4"/>
      <c r="H79" s="4"/>
      <c r="I79" s="4"/>
      <c r="L79" s="6"/>
    </row>
    <row r="80" spans="2:12" ht="33.75" customHeight="1">
      <c r="B80" s="1"/>
      <c r="D80" s="2"/>
      <c r="F80" s="4"/>
      <c r="H80" s="4"/>
      <c r="I80" s="4"/>
      <c r="L80" s="6"/>
    </row>
    <row r="81" spans="2:12" ht="33.75" customHeight="1">
      <c r="B81" s="1"/>
      <c r="D81" s="2"/>
      <c r="F81" s="4"/>
      <c r="H81" s="4"/>
      <c r="I81" s="4"/>
      <c r="L81" s="6"/>
    </row>
    <row r="82" spans="2:12" ht="33.75" customHeight="1">
      <c r="B82" s="1"/>
      <c r="D82" s="2"/>
      <c r="F82" s="4"/>
      <c r="H82" s="4"/>
      <c r="I82" s="4"/>
      <c r="L82" s="6"/>
    </row>
    <row r="83" spans="2:12" ht="33.75" customHeight="1">
      <c r="B83" s="1"/>
      <c r="D83" s="2"/>
      <c r="F83" s="4"/>
      <c r="H83" s="4"/>
      <c r="I83" s="4"/>
      <c r="L83" s="6"/>
    </row>
    <row r="84" spans="2:12" ht="33.75" customHeight="1">
      <c r="B84" s="1"/>
      <c r="D84" s="2"/>
      <c r="F84" s="4"/>
      <c r="H84" s="4"/>
      <c r="I84" s="4"/>
      <c r="L84" s="6"/>
    </row>
    <row r="85" spans="2:12" ht="33.75" customHeight="1">
      <c r="B85" s="1"/>
      <c r="D85" s="2"/>
      <c r="F85" s="4"/>
      <c r="H85" s="4"/>
      <c r="I85" s="4"/>
      <c r="L85" s="6"/>
    </row>
    <row r="86" spans="2:12" ht="33.75" customHeight="1">
      <c r="B86" s="1"/>
      <c r="D86" s="2"/>
      <c r="F86" s="4"/>
      <c r="H86" s="4"/>
      <c r="I86" s="4"/>
      <c r="L86" s="6"/>
    </row>
    <row r="87" spans="2:12" ht="33.75" customHeight="1">
      <c r="B87" s="1"/>
      <c r="D87" s="2"/>
      <c r="F87" s="4"/>
      <c r="H87" s="4"/>
      <c r="I87" s="4"/>
      <c r="L87" s="6"/>
    </row>
    <row r="88" spans="2:12" ht="33.75" customHeight="1">
      <c r="B88" s="1"/>
      <c r="D88" s="2"/>
      <c r="F88" s="4"/>
      <c r="H88" s="4"/>
      <c r="I88" s="4"/>
      <c r="L88" s="6"/>
    </row>
    <row r="89" spans="2:12" ht="33.75" customHeight="1">
      <c r="B89" s="1"/>
      <c r="D89" s="2"/>
      <c r="F89" s="4"/>
      <c r="H89" s="4"/>
      <c r="I89" s="4"/>
      <c r="L89" s="6"/>
    </row>
    <row r="90" spans="2:12" ht="33.75" customHeight="1">
      <c r="B90" s="1"/>
      <c r="D90" s="2"/>
      <c r="F90" s="4"/>
      <c r="H90" s="4"/>
      <c r="I90" s="4"/>
      <c r="L90" s="6"/>
    </row>
    <row r="91" spans="2:12" ht="33.75" customHeight="1">
      <c r="B91" s="1"/>
      <c r="D91" s="2"/>
      <c r="F91" s="4"/>
      <c r="H91" s="4"/>
      <c r="I91" s="4"/>
      <c r="L91" s="6"/>
    </row>
    <row r="92" spans="2:12" ht="33.75" customHeight="1">
      <c r="B92" s="1"/>
      <c r="D92" s="2"/>
      <c r="F92" s="4"/>
      <c r="H92" s="4"/>
      <c r="I92" s="4"/>
      <c r="L92" s="6"/>
    </row>
    <row r="93" spans="2:12" ht="33.75" customHeight="1">
      <c r="B93" s="1"/>
      <c r="D93" s="2"/>
      <c r="F93" s="4"/>
      <c r="H93" s="4"/>
      <c r="I93" s="4"/>
      <c r="L93" s="6"/>
    </row>
    <row r="94" spans="2:12" ht="33.75" customHeight="1">
      <c r="B94" s="1"/>
      <c r="D94" s="2"/>
      <c r="F94" s="4"/>
      <c r="H94" s="4"/>
      <c r="I94" s="4"/>
      <c r="L94" s="6"/>
    </row>
    <row r="95" spans="2:12" ht="33.75" customHeight="1">
      <c r="B95" s="1"/>
      <c r="D95" s="2"/>
      <c r="F95" s="4"/>
      <c r="H95" s="4"/>
      <c r="I95" s="4"/>
      <c r="L95" s="6"/>
    </row>
    <row r="96" spans="2:12" ht="33.75" customHeight="1">
      <c r="B96" s="1"/>
      <c r="D96" s="2"/>
      <c r="F96" s="4"/>
      <c r="H96" s="4"/>
      <c r="I96" s="4"/>
      <c r="L96" s="6"/>
    </row>
    <row r="97" spans="2:12" ht="33.75" customHeight="1">
      <c r="B97" s="1"/>
      <c r="D97" s="2"/>
      <c r="F97" s="4"/>
      <c r="H97" s="4"/>
      <c r="I97" s="4"/>
      <c r="L97" s="6"/>
    </row>
    <row r="98" spans="2:12" ht="33.75" customHeight="1">
      <c r="B98" s="1"/>
      <c r="D98" s="2"/>
      <c r="F98" s="4"/>
      <c r="H98" s="4"/>
      <c r="I98" s="4"/>
      <c r="L98" s="6"/>
    </row>
    <row r="99" spans="2:12" ht="33.75" customHeight="1">
      <c r="B99" s="1"/>
      <c r="D99" s="2"/>
      <c r="F99" s="4"/>
      <c r="H99" s="4"/>
      <c r="I99" s="4"/>
      <c r="L99" s="6"/>
    </row>
    <row r="100" spans="2:12" ht="33.75" customHeight="1">
      <c r="B100" s="1"/>
      <c r="D100" s="2"/>
      <c r="F100" s="4"/>
      <c r="H100" s="4"/>
      <c r="I100" s="4"/>
      <c r="L100" s="6"/>
    </row>
    <row r="101" spans="2:12" ht="33.75" customHeight="1">
      <c r="B101" s="1"/>
      <c r="D101" s="2"/>
      <c r="F101" s="4"/>
      <c r="H101" s="4"/>
      <c r="I101" s="4"/>
      <c r="L101" s="6"/>
    </row>
    <row r="102" spans="2:12" ht="33.75" customHeight="1">
      <c r="B102" s="1"/>
      <c r="D102" s="2"/>
      <c r="F102" s="4"/>
      <c r="H102" s="4"/>
      <c r="I102" s="4"/>
      <c r="L102" s="6"/>
    </row>
    <row r="103" spans="2:12" ht="33.75" customHeight="1">
      <c r="B103" s="1"/>
      <c r="D103" s="2"/>
      <c r="F103" s="4"/>
      <c r="H103" s="4"/>
      <c r="I103" s="4"/>
      <c r="L103" s="6"/>
    </row>
    <row r="104" spans="2:12" ht="33.75" customHeight="1">
      <c r="B104" s="1"/>
      <c r="D104" s="2"/>
      <c r="F104" s="4"/>
      <c r="H104" s="4"/>
      <c r="I104" s="4"/>
      <c r="L104" s="6"/>
    </row>
    <row r="105" spans="2:12" ht="33.75" customHeight="1">
      <c r="B105" s="1"/>
      <c r="D105" s="2"/>
      <c r="F105" s="4"/>
      <c r="H105" s="4"/>
      <c r="I105" s="4"/>
      <c r="L105" s="6"/>
    </row>
    <row r="106" spans="2:12" ht="33.75" customHeight="1">
      <c r="B106" s="1"/>
      <c r="D106" s="2"/>
      <c r="F106" s="4"/>
      <c r="H106" s="4"/>
      <c r="I106" s="4"/>
      <c r="L106" s="6"/>
    </row>
    <row r="107" spans="2:12" ht="33.75" customHeight="1">
      <c r="B107" s="1"/>
      <c r="D107" s="2"/>
      <c r="F107" s="4"/>
      <c r="H107" s="4"/>
      <c r="I107" s="4"/>
      <c r="L107" s="6"/>
    </row>
    <row r="108" spans="2:12" ht="33.75" customHeight="1">
      <c r="B108" s="1"/>
      <c r="D108" s="2"/>
      <c r="F108" s="4"/>
      <c r="H108" s="4"/>
      <c r="I108" s="4"/>
      <c r="L108" s="6"/>
    </row>
    <row r="109" spans="2:12" ht="33.75" customHeight="1">
      <c r="B109" s="1"/>
      <c r="D109" s="2"/>
      <c r="F109" s="4"/>
      <c r="H109" s="4"/>
      <c r="I109" s="4"/>
      <c r="L109" s="6"/>
    </row>
    <row r="110" spans="2:12" ht="33.75" customHeight="1">
      <c r="B110" s="1"/>
      <c r="D110" s="2"/>
      <c r="F110" s="4"/>
      <c r="H110" s="4"/>
      <c r="I110" s="4"/>
      <c r="L110" s="6"/>
    </row>
    <row r="111" spans="2:12" ht="33.75" customHeight="1">
      <c r="B111" s="1"/>
      <c r="D111" s="2"/>
      <c r="F111" s="4"/>
      <c r="H111" s="4"/>
      <c r="I111" s="4"/>
      <c r="L111" s="6"/>
    </row>
    <row r="112" spans="2:12" ht="33.75" customHeight="1">
      <c r="B112" s="1"/>
      <c r="D112" s="2"/>
      <c r="F112" s="4"/>
      <c r="H112" s="4"/>
      <c r="I112" s="4"/>
      <c r="L112" s="6"/>
    </row>
    <row r="113" spans="2:12" ht="33.75" customHeight="1">
      <c r="B113" s="1"/>
      <c r="D113" s="2"/>
      <c r="F113" s="4"/>
      <c r="H113" s="4"/>
      <c r="I113" s="4"/>
      <c r="L113" s="6"/>
    </row>
    <row r="114" spans="2:12" ht="33.75" customHeight="1">
      <c r="B114" s="1"/>
      <c r="D114" s="2"/>
      <c r="F114" s="4"/>
      <c r="H114" s="4"/>
      <c r="I114" s="4"/>
      <c r="L114" s="6"/>
    </row>
    <row r="115" spans="2:12" ht="33.75" customHeight="1">
      <c r="B115" s="1"/>
      <c r="D115" s="2"/>
      <c r="F115" s="4"/>
      <c r="H115" s="4"/>
      <c r="I115" s="4"/>
      <c r="L115" s="6"/>
    </row>
    <row r="116" spans="2:12" ht="33.75" customHeight="1">
      <c r="B116" s="1"/>
      <c r="D116" s="2"/>
      <c r="F116" s="4"/>
      <c r="H116" s="4"/>
      <c r="I116" s="4"/>
      <c r="L116" s="6"/>
    </row>
    <row r="117" spans="2:12" ht="33.75" customHeight="1">
      <c r="B117" s="1"/>
      <c r="D117" s="2"/>
      <c r="F117" s="4"/>
      <c r="H117" s="4"/>
      <c r="I117" s="4"/>
      <c r="L117" s="6"/>
    </row>
    <row r="118" spans="2:12" ht="33.75" customHeight="1">
      <c r="B118" s="1"/>
      <c r="D118" s="2"/>
      <c r="F118" s="4"/>
      <c r="H118" s="4"/>
      <c r="I118" s="4"/>
      <c r="L118" s="6"/>
    </row>
    <row r="119" spans="2:12" ht="33.75" customHeight="1">
      <c r="B119" s="1"/>
      <c r="D119" s="2"/>
      <c r="F119" s="4"/>
      <c r="H119" s="4"/>
      <c r="I119" s="4"/>
      <c r="L119" s="6"/>
    </row>
    <row r="120" spans="2:12" ht="33.75" customHeight="1">
      <c r="B120" s="1"/>
      <c r="D120" s="2"/>
      <c r="F120" s="4"/>
      <c r="H120" s="4"/>
      <c r="I120" s="4"/>
      <c r="L120" s="6"/>
    </row>
    <row r="121" spans="2:12" ht="33.75" customHeight="1">
      <c r="B121" s="1"/>
      <c r="D121" s="2"/>
      <c r="F121" s="4"/>
      <c r="H121" s="4"/>
      <c r="I121" s="4"/>
      <c r="L121" s="6"/>
    </row>
    <row r="122" spans="2:12" ht="33.75" customHeight="1">
      <c r="B122" s="1"/>
      <c r="D122" s="2"/>
      <c r="F122" s="4"/>
      <c r="H122" s="4"/>
      <c r="I122" s="4"/>
      <c r="L122" s="6"/>
    </row>
    <row r="123" spans="2:12" ht="33.75" customHeight="1">
      <c r="B123" s="1"/>
      <c r="D123" s="2"/>
      <c r="F123" s="4"/>
      <c r="H123" s="4"/>
      <c r="I123" s="4"/>
      <c r="L123" s="6"/>
    </row>
    <row r="124" spans="2:12" ht="33.75" customHeight="1">
      <c r="B124" s="1"/>
      <c r="D124" s="2"/>
      <c r="F124" s="4"/>
      <c r="H124" s="4"/>
      <c r="I124" s="4"/>
      <c r="L124" s="6"/>
    </row>
    <row r="125" spans="2:12" ht="33.75" customHeight="1">
      <c r="B125" s="1"/>
      <c r="D125" s="2"/>
      <c r="F125" s="4"/>
      <c r="H125" s="4"/>
      <c r="I125" s="4"/>
      <c r="L125" s="6"/>
    </row>
    <row r="126" spans="2:12" ht="33.75" customHeight="1">
      <c r="B126" s="1"/>
      <c r="D126" s="2"/>
      <c r="F126" s="4"/>
      <c r="H126" s="4"/>
      <c r="I126" s="4"/>
      <c r="L126" s="6"/>
    </row>
    <row r="127" spans="2:12" ht="33.75" customHeight="1">
      <c r="B127" s="1"/>
      <c r="D127" s="2"/>
      <c r="F127" s="4"/>
      <c r="H127" s="4"/>
      <c r="I127" s="4"/>
      <c r="L127" s="6"/>
    </row>
    <row r="128" spans="2:12" ht="33.75" customHeight="1">
      <c r="B128" s="1"/>
      <c r="D128" s="2"/>
      <c r="F128" s="4"/>
      <c r="H128" s="4"/>
      <c r="I128" s="4"/>
      <c r="L128" s="6"/>
    </row>
    <row r="129" spans="2:12" ht="33.75" customHeight="1">
      <c r="B129" s="1"/>
      <c r="D129" s="2"/>
      <c r="F129" s="4"/>
      <c r="H129" s="4"/>
      <c r="I129" s="4"/>
      <c r="L129" s="6"/>
    </row>
    <row r="130" spans="2:12" ht="33.75" customHeight="1">
      <c r="B130" s="1"/>
      <c r="D130" s="2"/>
      <c r="F130" s="4"/>
      <c r="H130" s="4"/>
      <c r="I130" s="4"/>
      <c r="L130" s="6"/>
    </row>
    <row r="131" spans="2:12" ht="33.75" customHeight="1">
      <c r="B131" s="1"/>
      <c r="D131" s="2"/>
      <c r="F131" s="4"/>
      <c r="H131" s="4"/>
      <c r="I131" s="4"/>
      <c r="L131" s="6"/>
    </row>
    <row r="132" spans="2:12" ht="33.75" customHeight="1">
      <c r="B132" s="1"/>
      <c r="D132" s="2"/>
      <c r="F132" s="4"/>
      <c r="H132" s="4"/>
      <c r="I132" s="4"/>
      <c r="L132" s="6"/>
    </row>
    <row r="133" spans="2:12" ht="33.75" customHeight="1">
      <c r="B133" s="1"/>
      <c r="D133" s="2"/>
      <c r="F133" s="4"/>
      <c r="H133" s="4"/>
      <c r="I133" s="4"/>
      <c r="L133" s="6"/>
    </row>
    <row r="134" spans="2:12" ht="33.75" customHeight="1">
      <c r="B134" s="1"/>
      <c r="D134" s="2"/>
      <c r="F134" s="4"/>
      <c r="H134" s="4"/>
      <c r="I134" s="4"/>
      <c r="L134" s="6"/>
    </row>
    <row r="135" spans="2:12" ht="33.75" customHeight="1">
      <c r="B135" s="1"/>
      <c r="D135" s="2"/>
      <c r="F135" s="4"/>
      <c r="H135" s="4"/>
      <c r="I135" s="4"/>
      <c r="L135" s="6"/>
    </row>
    <row r="136" spans="2:12" ht="33.75" customHeight="1">
      <c r="B136" s="1"/>
      <c r="D136" s="2"/>
      <c r="F136" s="4"/>
      <c r="H136" s="4"/>
      <c r="I136" s="4"/>
      <c r="L136" s="6"/>
    </row>
    <row r="137" spans="2:12" ht="33.75" customHeight="1">
      <c r="B137" s="1"/>
      <c r="D137" s="2"/>
      <c r="F137" s="4"/>
      <c r="H137" s="4"/>
      <c r="I137" s="4"/>
      <c r="L137" s="6"/>
    </row>
    <row r="138" spans="2:12" ht="33.75" customHeight="1">
      <c r="B138" s="1"/>
      <c r="D138" s="2"/>
      <c r="F138" s="4"/>
      <c r="H138" s="4"/>
      <c r="I138" s="4"/>
      <c r="L138" s="6"/>
    </row>
    <row r="139" spans="2:12" ht="33.75" customHeight="1">
      <c r="B139" s="1"/>
      <c r="D139" s="2"/>
      <c r="F139" s="4"/>
      <c r="H139" s="4"/>
      <c r="I139" s="4"/>
      <c r="L139" s="6"/>
    </row>
    <row r="140" spans="2:12" ht="33.75" customHeight="1">
      <c r="B140" s="1"/>
      <c r="D140" s="2"/>
      <c r="F140" s="4"/>
      <c r="H140" s="4"/>
      <c r="I140" s="4"/>
      <c r="L140" s="6"/>
    </row>
    <row r="141" spans="2:12" ht="33.75" customHeight="1">
      <c r="B141" s="1"/>
      <c r="D141" s="2"/>
      <c r="F141" s="4"/>
      <c r="H141" s="4"/>
      <c r="I141" s="4"/>
      <c r="L141" s="6"/>
    </row>
    <row r="142" spans="2:12" ht="33.75" customHeight="1">
      <c r="B142" s="1"/>
      <c r="D142" s="2"/>
      <c r="F142" s="4"/>
      <c r="H142" s="4"/>
      <c r="I142" s="4"/>
      <c r="L142" s="6"/>
    </row>
    <row r="143" spans="2:12" ht="33.75" customHeight="1">
      <c r="B143" s="1"/>
      <c r="D143" s="2"/>
      <c r="F143" s="4"/>
      <c r="H143" s="4"/>
      <c r="I143" s="4"/>
      <c r="L143" s="6"/>
    </row>
    <row r="144" spans="2:12" ht="33.75" customHeight="1">
      <c r="B144" s="1"/>
      <c r="D144" s="2"/>
      <c r="F144" s="4"/>
      <c r="H144" s="4"/>
      <c r="I144" s="4"/>
      <c r="L144" s="6"/>
    </row>
    <row r="145" spans="2:12" ht="33.75" customHeight="1">
      <c r="B145" s="1"/>
      <c r="D145" s="2"/>
      <c r="F145" s="4"/>
      <c r="H145" s="4"/>
      <c r="I145" s="4"/>
      <c r="L145" s="6"/>
    </row>
    <row r="146" spans="2:12" ht="33.75" customHeight="1">
      <c r="B146" s="1"/>
      <c r="D146" s="2"/>
      <c r="F146" s="4"/>
      <c r="H146" s="4"/>
      <c r="I146" s="4"/>
      <c r="L146" s="6"/>
    </row>
    <row r="147" spans="2:12" ht="33.75" customHeight="1">
      <c r="B147" s="1"/>
      <c r="D147" s="2"/>
      <c r="F147" s="4"/>
      <c r="H147" s="4"/>
      <c r="I147" s="4"/>
      <c r="L147" s="6"/>
    </row>
    <row r="148" spans="2:12" ht="33.75" customHeight="1">
      <c r="B148" s="1"/>
      <c r="D148" s="2"/>
      <c r="F148" s="4"/>
      <c r="H148" s="4"/>
      <c r="I148" s="4"/>
      <c r="L148" s="6"/>
    </row>
    <row r="149" spans="2:12" ht="33.75" customHeight="1">
      <c r="B149" s="1"/>
      <c r="D149" s="2"/>
      <c r="F149" s="4"/>
      <c r="H149" s="4"/>
      <c r="I149" s="4"/>
      <c r="L149" s="6"/>
    </row>
    <row r="150" spans="2:12" ht="33.75" customHeight="1">
      <c r="B150" s="1"/>
      <c r="D150" s="2"/>
      <c r="F150" s="4"/>
      <c r="H150" s="4"/>
      <c r="I150" s="4"/>
      <c r="L150" s="6"/>
    </row>
    <row r="151" spans="2:12" ht="33.75" customHeight="1">
      <c r="B151" s="1"/>
      <c r="D151" s="2"/>
      <c r="F151" s="4"/>
      <c r="H151" s="4"/>
      <c r="I151" s="4"/>
      <c r="L151" s="6"/>
    </row>
    <row r="152" spans="2:12" ht="33.75" customHeight="1">
      <c r="B152" s="1"/>
      <c r="D152" s="2"/>
      <c r="F152" s="4"/>
      <c r="H152" s="4"/>
      <c r="I152" s="4"/>
      <c r="L152" s="6"/>
    </row>
    <row r="153" spans="2:12" ht="33.75" customHeight="1">
      <c r="B153" s="1"/>
      <c r="D153" s="2"/>
      <c r="F153" s="4"/>
      <c r="H153" s="4"/>
      <c r="I153" s="4"/>
      <c r="L153" s="6"/>
    </row>
    <row r="154" spans="2:12" ht="33.75" customHeight="1">
      <c r="B154" s="1"/>
      <c r="D154" s="2"/>
      <c r="F154" s="4"/>
      <c r="H154" s="4"/>
      <c r="I154" s="4"/>
      <c r="L154" s="6"/>
    </row>
    <row r="155" spans="2:12" ht="33.75" customHeight="1">
      <c r="B155" s="1"/>
      <c r="D155" s="2"/>
      <c r="F155" s="4"/>
      <c r="H155" s="4"/>
      <c r="I155" s="4"/>
      <c r="L155" s="6"/>
    </row>
    <row r="156" spans="2:12" ht="33.75" customHeight="1">
      <c r="B156" s="1"/>
      <c r="D156" s="2"/>
      <c r="F156" s="4"/>
      <c r="H156" s="4"/>
      <c r="I156" s="4"/>
      <c r="L156" s="6"/>
    </row>
    <row r="157" spans="2:12" ht="33.75" customHeight="1">
      <c r="B157" s="1"/>
      <c r="D157" s="2"/>
      <c r="F157" s="4"/>
      <c r="H157" s="4"/>
      <c r="I157" s="4"/>
      <c r="L157" s="6"/>
    </row>
    <row r="158" spans="2:12" ht="33.75" customHeight="1">
      <c r="B158" s="1"/>
      <c r="D158" s="2"/>
      <c r="F158" s="4"/>
      <c r="H158" s="4"/>
      <c r="I158" s="4"/>
      <c r="L158" s="6"/>
    </row>
    <row r="159" spans="2:12" ht="33.75" customHeight="1">
      <c r="B159" s="1"/>
      <c r="D159" s="2"/>
      <c r="F159" s="4"/>
      <c r="H159" s="4"/>
      <c r="I159" s="4"/>
      <c r="L159" s="6"/>
    </row>
    <row r="160" spans="2:12" ht="33.75" customHeight="1">
      <c r="B160" s="1"/>
      <c r="D160" s="2"/>
      <c r="F160" s="4"/>
      <c r="H160" s="4"/>
      <c r="I160" s="4"/>
      <c r="L160" s="6"/>
    </row>
    <row r="161" spans="2:12" ht="33.75" customHeight="1">
      <c r="B161" s="1"/>
      <c r="D161" s="2"/>
      <c r="F161" s="4"/>
      <c r="H161" s="4"/>
      <c r="I161" s="4"/>
      <c r="L161" s="6"/>
    </row>
    <row r="162" spans="2:12" ht="33.75" customHeight="1">
      <c r="B162" s="1"/>
      <c r="D162" s="2"/>
      <c r="F162" s="4"/>
      <c r="H162" s="4"/>
      <c r="I162" s="4"/>
      <c r="L162" s="6"/>
    </row>
    <row r="163" spans="2:12" ht="33.75" customHeight="1">
      <c r="B163" s="1"/>
      <c r="D163" s="2"/>
      <c r="F163" s="4"/>
      <c r="H163" s="4"/>
      <c r="I163" s="4"/>
      <c r="L163" s="6"/>
    </row>
    <row r="164" spans="2:12" ht="33.75" customHeight="1">
      <c r="B164" s="1"/>
      <c r="D164" s="2"/>
      <c r="F164" s="4"/>
      <c r="H164" s="4"/>
      <c r="I164" s="4"/>
      <c r="L164" s="6"/>
    </row>
    <row r="165" spans="2:12" ht="33.75" customHeight="1">
      <c r="B165" s="1"/>
      <c r="D165" s="2"/>
      <c r="F165" s="4"/>
      <c r="H165" s="4"/>
      <c r="I165" s="4"/>
      <c r="L165" s="6"/>
    </row>
    <row r="166" spans="2:12" ht="33.75" customHeight="1">
      <c r="B166" s="1"/>
      <c r="D166" s="2"/>
      <c r="F166" s="4"/>
      <c r="H166" s="4"/>
      <c r="I166" s="4"/>
      <c r="L166" s="6"/>
    </row>
    <row r="167" spans="2:12" ht="33.75" customHeight="1">
      <c r="B167" s="1"/>
      <c r="D167" s="2"/>
      <c r="F167" s="4"/>
      <c r="H167" s="4"/>
      <c r="I167" s="4"/>
      <c r="L167" s="6"/>
    </row>
    <row r="168" spans="2:12" ht="33.75" customHeight="1">
      <c r="B168" s="1"/>
      <c r="D168" s="2"/>
      <c r="F168" s="4"/>
      <c r="H168" s="4"/>
      <c r="I168" s="4"/>
      <c r="L168" s="6"/>
    </row>
    <row r="169" spans="2:12" ht="33.75" customHeight="1">
      <c r="B169" s="1"/>
      <c r="D169" s="2"/>
      <c r="F169" s="4"/>
      <c r="H169" s="4"/>
      <c r="I169" s="4"/>
      <c r="L169" s="6"/>
    </row>
    <row r="170" spans="2:12" ht="33.75" customHeight="1">
      <c r="B170" s="1"/>
      <c r="D170" s="2"/>
      <c r="F170" s="4"/>
      <c r="H170" s="4"/>
      <c r="I170" s="4"/>
      <c r="L170" s="6"/>
    </row>
    <row r="171" spans="2:12" ht="33.75" customHeight="1">
      <c r="B171" s="1"/>
      <c r="D171" s="2"/>
      <c r="F171" s="4"/>
      <c r="H171" s="4"/>
      <c r="I171" s="4"/>
      <c r="L171" s="6"/>
    </row>
    <row r="172" spans="2:12" ht="33.75" customHeight="1">
      <c r="B172" s="1"/>
      <c r="D172" s="2"/>
      <c r="F172" s="4"/>
      <c r="H172" s="4"/>
      <c r="I172" s="4"/>
      <c r="L172" s="6"/>
    </row>
    <row r="173" spans="2:12" ht="33.75" customHeight="1">
      <c r="B173" s="1"/>
      <c r="D173" s="2"/>
      <c r="F173" s="4"/>
      <c r="H173" s="4"/>
      <c r="I173" s="4"/>
      <c r="L173" s="6"/>
    </row>
    <row r="174" spans="2:12" ht="33.75" customHeight="1">
      <c r="B174" s="1"/>
      <c r="D174" s="2"/>
      <c r="F174" s="4"/>
      <c r="H174" s="4"/>
      <c r="I174" s="4"/>
      <c r="L174" s="6"/>
    </row>
    <row r="175" spans="2:12" ht="33.75" customHeight="1">
      <c r="B175" s="1"/>
      <c r="D175" s="2"/>
      <c r="F175" s="4"/>
      <c r="H175" s="4"/>
      <c r="I175" s="4"/>
      <c r="L175" s="6"/>
    </row>
    <row r="176" spans="2:12" ht="33.75" customHeight="1">
      <c r="B176" s="1"/>
      <c r="D176" s="2"/>
      <c r="F176" s="4"/>
      <c r="H176" s="4"/>
      <c r="I176" s="4"/>
      <c r="L176" s="6"/>
    </row>
    <row r="177" spans="2:12" ht="33.75" customHeight="1">
      <c r="B177" s="1"/>
      <c r="D177" s="2"/>
      <c r="F177" s="4"/>
      <c r="H177" s="4"/>
      <c r="I177" s="4"/>
      <c r="L177" s="6"/>
    </row>
    <row r="178" spans="2:12" ht="33.75" customHeight="1">
      <c r="B178" s="1"/>
      <c r="D178" s="2"/>
      <c r="F178" s="4"/>
      <c r="H178" s="4"/>
      <c r="I178" s="4"/>
      <c r="L178" s="6"/>
    </row>
    <row r="179" spans="2:12" ht="33.75" customHeight="1">
      <c r="B179" s="1"/>
      <c r="D179" s="2"/>
      <c r="F179" s="4"/>
      <c r="H179" s="4"/>
      <c r="I179" s="4"/>
      <c r="L179" s="6"/>
    </row>
    <row r="180" spans="2:12" ht="33.75" customHeight="1">
      <c r="B180" s="1"/>
      <c r="D180" s="2"/>
      <c r="F180" s="4"/>
      <c r="H180" s="4"/>
      <c r="I180" s="4"/>
      <c r="L180" s="6"/>
    </row>
    <row r="181" spans="2:12" ht="33.75" customHeight="1">
      <c r="B181" s="1"/>
      <c r="D181" s="2"/>
      <c r="F181" s="4"/>
      <c r="H181" s="4"/>
      <c r="I181" s="4"/>
      <c r="L181" s="6"/>
    </row>
    <row r="182" spans="2:12" ht="33.75" customHeight="1">
      <c r="B182" s="1"/>
      <c r="D182" s="2"/>
      <c r="F182" s="4"/>
      <c r="H182" s="4"/>
      <c r="I182" s="4"/>
      <c r="L182" s="6"/>
    </row>
    <row r="183" spans="2:12" ht="33.75" customHeight="1">
      <c r="B183" s="1"/>
      <c r="D183" s="2"/>
      <c r="F183" s="4"/>
      <c r="H183" s="4"/>
      <c r="I183" s="4"/>
      <c r="L183" s="6"/>
    </row>
    <row r="184" spans="2:12" ht="33.75" customHeight="1">
      <c r="B184" s="1"/>
      <c r="D184" s="2"/>
      <c r="F184" s="4"/>
      <c r="H184" s="4"/>
      <c r="I184" s="4"/>
      <c r="L184" s="6"/>
    </row>
    <row r="185" spans="2:12" ht="33.75" customHeight="1">
      <c r="B185" s="1"/>
      <c r="D185" s="2"/>
      <c r="F185" s="4"/>
      <c r="H185" s="4"/>
      <c r="I185" s="4"/>
      <c r="L185" s="6"/>
    </row>
    <row r="186" spans="2:12" ht="33.75" customHeight="1">
      <c r="B186" s="1"/>
      <c r="D186" s="2"/>
      <c r="F186" s="4"/>
      <c r="H186" s="4"/>
      <c r="I186" s="4"/>
      <c r="L186" s="6"/>
    </row>
    <row r="187" spans="2:12" ht="33.75" customHeight="1">
      <c r="B187" s="1"/>
      <c r="D187" s="2"/>
      <c r="F187" s="4"/>
      <c r="H187" s="4"/>
      <c r="I187" s="4"/>
      <c r="L187" s="6"/>
    </row>
    <row r="188" spans="2:12" ht="33.75" customHeight="1">
      <c r="B188" s="1"/>
      <c r="D188" s="2"/>
      <c r="F188" s="4"/>
      <c r="H188" s="4"/>
      <c r="I188" s="4"/>
      <c r="L188" s="6"/>
    </row>
    <row r="189" spans="2:12" ht="33.75" customHeight="1">
      <c r="B189" s="1"/>
      <c r="D189" s="2"/>
      <c r="F189" s="4"/>
      <c r="H189" s="4"/>
      <c r="I189" s="4"/>
      <c r="L189" s="6"/>
    </row>
    <row r="190" spans="2:12" ht="33.75" customHeight="1">
      <c r="B190" s="1"/>
      <c r="D190" s="2"/>
      <c r="F190" s="4"/>
      <c r="H190" s="4"/>
      <c r="I190" s="4"/>
      <c r="L190" s="6"/>
    </row>
    <row r="191" spans="2:12" ht="33.75" customHeight="1">
      <c r="B191" s="1"/>
      <c r="D191" s="2"/>
      <c r="F191" s="4"/>
      <c r="H191" s="4"/>
      <c r="I191" s="4"/>
      <c r="L191" s="6"/>
    </row>
    <row r="192" spans="2:12" ht="33.75" customHeight="1">
      <c r="B192" s="1"/>
      <c r="D192" s="2"/>
      <c r="F192" s="4"/>
      <c r="H192" s="4"/>
      <c r="I192" s="4"/>
      <c r="L192" s="6"/>
    </row>
    <row r="193" spans="2:12" ht="33.75" customHeight="1">
      <c r="B193" s="1"/>
      <c r="D193" s="2"/>
      <c r="F193" s="4"/>
      <c r="H193" s="4"/>
      <c r="I193" s="4"/>
      <c r="L193" s="6"/>
    </row>
    <row r="194" spans="2:12" ht="33.75" customHeight="1">
      <c r="B194" s="1"/>
      <c r="D194" s="2"/>
      <c r="F194" s="4"/>
      <c r="H194" s="4"/>
      <c r="I194" s="4"/>
      <c r="L194" s="6"/>
    </row>
    <row r="195" spans="2:12" ht="33.75" customHeight="1">
      <c r="B195" s="1"/>
      <c r="D195" s="2"/>
      <c r="F195" s="4"/>
      <c r="H195" s="4"/>
      <c r="I195" s="4"/>
      <c r="L195" s="6"/>
    </row>
    <row r="196" spans="2:12" ht="33.75" customHeight="1">
      <c r="B196" s="1"/>
      <c r="D196" s="2"/>
      <c r="F196" s="4"/>
      <c r="H196" s="4"/>
      <c r="I196" s="4"/>
      <c r="L196" s="6"/>
    </row>
    <row r="197" spans="2:12" ht="33.75" customHeight="1">
      <c r="B197" s="1"/>
      <c r="D197" s="2"/>
      <c r="F197" s="4"/>
      <c r="H197" s="4"/>
      <c r="I197" s="4"/>
      <c r="L197" s="6"/>
    </row>
    <row r="198" spans="2:12" ht="33.75" customHeight="1">
      <c r="B198" s="1"/>
      <c r="D198" s="2"/>
      <c r="F198" s="4"/>
      <c r="H198" s="4"/>
      <c r="I198" s="4"/>
      <c r="L198" s="6"/>
    </row>
    <row r="199" spans="2:12" ht="33.75" customHeight="1">
      <c r="B199" s="1"/>
      <c r="D199" s="2"/>
      <c r="F199" s="4"/>
      <c r="H199" s="4"/>
      <c r="I199" s="4"/>
      <c r="L199" s="6"/>
    </row>
    <row r="200" spans="2:12" ht="33.75" customHeight="1">
      <c r="B200" s="1"/>
      <c r="D200" s="2"/>
      <c r="F200" s="4"/>
      <c r="H200" s="4"/>
      <c r="I200" s="4"/>
      <c r="L200" s="6"/>
    </row>
    <row r="201" spans="2:12" ht="33.75" customHeight="1">
      <c r="B201" s="1"/>
      <c r="D201" s="2"/>
      <c r="F201" s="4"/>
      <c r="H201" s="4"/>
      <c r="I201" s="4"/>
      <c r="L201" s="6"/>
    </row>
    <row r="202" spans="2:12" ht="33.75" customHeight="1">
      <c r="B202" s="1"/>
      <c r="D202" s="2"/>
      <c r="F202" s="4"/>
      <c r="H202" s="4"/>
      <c r="I202" s="4"/>
      <c r="L202" s="6"/>
    </row>
    <row r="203" spans="2:12" ht="33.75" customHeight="1">
      <c r="B203" s="1"/>
      <c r="D203" s="2"/>
      <c r="F203" s="4"/>
      <c r="H203" s="4"/>
      <c r="I203" s="4"/>
      <c r="L203" s="6"/>
    </row>
    <row r="204" spans="2:12" ht="33.75" customHeight="1">
      <c r="B204" s="1"/>
      <c r="D204" s="2"/>
      <c r="F204" s="4"/>
      <c r="H204" s="4"/>
      <c r="I204" s="4"/>
      <c r="L204" s="6"/>
    </row>
    <row r="205" spans="2:12" ht="33.75" customHeight="1">
      <c r="B205" s="1"/>
      <c r="D205" s="2"/>
      <c r="F205" s="4"/>
      <c r="H205" s="4"/>
      <c r="I205" s="4"/>
      <c r="L205" s="6"/>
    </row>
    <row r="206" spans="2:12" ht="33.75" customHeight="1">
      <c r="B206" s="1"/>
      <c r="D206" s="2"/>
      <c r="F206" s="4"/>
      <c r="H206" s="4"/>
      <c r="I206" s="4"/>
      <c r="L206" s="6"/>
    </row>
    <row r="207" spans="2:12" ht="33.75" customHeight="1">
      <c r="B207" s="1"/>
      <c r="D207" s="2"/>
      <c r="F207" s="4"/>
      <c r="H207" s="4"/>
      <c r="I207" s="4"/>
      <c r="L207" s="6"/>
    </row>
    <row r="208" spans="2:12" ht="33.75" customHeight="1">
      <c r="B208" s="1"/>
      <c r="D208" s="2"/>
      <c r="F208" s="4"/>
      <c r="H208" s="4"/>
      <c r="I208" s="4"/>
      <c r="L208" s="6"/>
    </row>
    <row r="209" spans="2:12" ht="33.75" customHeight="1">
      <c r="B209" s="1"/>
      <c r="D209" s="2"/>
      <c r="F209" s="4"/>
      <c r="H209" s="4"/>
      <c r="I209" s="4"/>
      <c r="L209" s="6"/>
    </row>
    <row r="210" spans="2:12" ht="33.75" customHeight="1">
      <c r="B210" s="1"/>
      <c r="D210" s="2"/>
      <c r="F210" s="4"/>
      <c r="H210" s="4"/>
      <c r="I210" s="4"/>
      <c r="L210" s="6"/>
    </row>
    <row r="211" spans="2:12" ht="33.75" customHeight="1">
      <c r="B211" s="1"/>
      <c r="D211" s="2"/>
      <c r="F211" s="4"/>
      <c r="H211" s="4"/>
      <c r="I211" s="4"/>
      <c r="L211" s="6"/>
    </row>
    <row r="212" spans="2:12" ht="33.75" customHeight="1">
      <c r="B212" s="1"/>
      <c r="D212" s="2"/>
      <c r="F212" s="4"/>
      <c r="H212" s="4"/>
      <c r="I212" s="4"/>
      <c r="L212" s="6"/>
    </row>
    <row r="213" spans="2:12" ht="33.75" customHeight="1">
      <c r="B213" s="1"/>
      <c r="D213" s="2"/>
      <c r="F213" s="4"/>
      <c r="H213" s="4"/>
      <c r="I213" s="4"/>
      <c r="L213" s="6"/>
    </row>
    <row r="214" spans="2:12" ht="33.75" customHeight="1">
      <c r="B214" s="1"/>
      <c r="D214" s="2"/>
      <c r="F214" s="4"/>
      <c r="H214" s="4"/>
      <c r="I214" s="4"/>
      <c r="L214" s="6"/>
    </row>
    <row r="215" spans="2:12" ht="33.75" customHeight="1">
      <c r="B215" s="1"/>
      <c r="D215" s="2"/>
      <c r="F215" s="4"/>
      <c r="H215" s="4"/>
      <c r="I215" s="4"/>
      <c r="L215" s="6"/>
    </row>
    <row r="216" spans="2:12" ht="33.75" customHeight="1">
      <c r="B216" s="1"/>
      <c r="D216" s="2"/>
      <c r="F216" s="4"/>
      <c r="H216" s="4"/>
      <c r="I216" s="4"/>
      <c r="L216" s="6"/>
    </row>
    <row r="217" spans="2:12" ht="33.75" customHeight="1">
      <c r="B217" s="1"/>
      <c r="D217" s="2"/>
      <c r="F217" s="4"/>
      <c r="H217" s="4"/>
      <c r="I217" s="4"/>
      <c r="L217" s="6"/>
    </row>
    <row r="218" spans="2:12" ht="33.75" customHeight="1">
      <c r="B218" s="1"/>
      <c r="D218" s="2"/>
      <c r="F218" s="4"/>
      <c r="H218" s="4"/>
      <c r="I218" s="4"/>
      <c r="L218" s="6"/>
    </row>
    <row r="219" spans="2:12" ht="33.75" customHeight="1">
      <c r="B219" s="1"/>
      <c r="D219" s="2"/>
      <c r="F219" s="4"/>
      <c r="H219" s="4"/>
      <c r="I219" s="4"/>
      <c r="L219" s="6"/>
    </row>
    <row r="220" spans="2:12" ht="33.75" customHeight="1">
      <c r="B220" s="1"/>
      <c r="D220" s="2"/>
      <c r="F220" s="4"/>
      <c r="H220" s="4"/>
      <c r="I220" s="4"/>
      <c r="L220" s="6"/>
    </row>
    <row r="221" spans="2:12" ht="33.75" customHeight="1">
      <c r="B221" s="1"/>
      <c r="D221" s="2"/>
      <c r="F221" s="4"/>
      <c r="H221" s="4"/>
      <c r="I221" s="4"/>
      <c r="L221" s="6"/>
    </row>
    <row r="222" spans="2:12" ht="33.75" customHeight="1">
      <c r="B222" s="1"/>
      <c r="D222" s="2"/>
      <c r="F222" s="4"/>
      <c r="H222" s="4"/>
      <c r="I222" s="4"/>
      <c r="L222" s="6"/>
    </row>
    <row r="223" spans="2:12" ht="33.75" customHeight="1">
      <c r="B223" s="1"/>
      <c r="D223" s="2"/>
      <c r="F223" s="4"/>
      <c r="H223" s="4"/>
      <c r="I223" s="4"/>
      <c r="L223" s="6"/>
    </row>
    <row r="224" spans="2:12" ht="33.75" customHeight="1">
      <c r="B224" s="1"/>
      <c r="D224" s="2"/>
      <c r="F224" s="4"/>
      <c r="H224" s="4"/>
      <c r="I224" s="4"/>
      <c r="L224" s="6"/>
    </row>
    <row r="225" spans="2:12" ht="33.75" customHeight="1">
      <c r="B225" s="1"/>
      <c r="D225" s="2"/>
      <c r="F225" s="4"/>
      <c r="H225" s="4"/>
      <c r="I225" s="4"/>
      <c r="L225" s="6"/>
    </row>
    <row r="226" spans="2:12" ht="33.75" customHeight="1">
      <c r="B226" s="1"/>
      <c r="D226" s="2"/>
      <c r="F226" s="4"/>
      <c r="H226" s="4"/>
      <c r="I226" s="4"/>
      <c r="L226" s="6"/>
    </row>
    <row r="227" spans="2:12" ht="33.75" customHeight="1">
      <c r="B227" s="1"/>
      <c r="D227" s="2"/>
      <c r="F227" s="4"/>
      <c r="H227" s="4"/>
      <c r="I227" s="4"/>
      <c r="L227" s="6"/>
    </row>
    <row r="228" spans="2:12" ht="33.75" customHeight="1">
      <c r="B228" s="1"/>
      <c r="D228" s="2"/>
      <c r="F228" s="4"/>
      <c r="H228" s="4"/>
      <c r="I228" s="4"/>
      <c r="L228" s="6"/>
    </row>
    <row r="229" spans="2:12" ht="33.75" customHeight="1">
      <c r="B229" s="1"/>
      <c r="D229" s="2"/>
      <c r="F229" s="4"/>
      <c r="H229" s="4"/>
      <c r="I229" s="4"/>
      <c r="L229" s="6"/>
    </row>
    <row r="230" spans="2:12" ht="33.75" customHeight="1">
      <c r="B230" s="1"/>
      <c r="D230" s="2"/>
      <c r="F230" s="4"/>
      <c r="H230" s="4"/>
      <c r="I230" s="4"/>
      <c r="L230" s="6"/>
    </row>
    <row r="231" spans="2:12" ht="33.75" customHeight="1">
      <c r="B231" s="1"/>
      <c r="D231" s="2"/>
      <c r="F231" s="4"/>
      <c r="H231" s="4"/>
      <c r="I231" s="4"/>
      <c r="L231" s="6"/>
    </row>
    <row r="232" spans="2:12" ht="33.75" customHeight="1">
      <c r="B232" s="1"/>
      <c r="D232" s="2"/>
      <c r="F232" s="4"/>
      <c r="H232" s="4"/>
      <c r="I232" s="4"/>
      <c r="L232" s="6"/>
    </row>
    <row r="233" spans="2:12" ht="33.75" customHeight="1">
      <c r="B233" s="1"/>
      <c r="D233" s="2"/>
      <c r="F233" s="4"/>
      <c r="H233" s="4"/>
      <c r="I233" s="4"/>
      <c r="L233" s="6"/>
    </row>
    <row r="234" spans="2:12" ht="33.75" customHeight="1">
      <c r="B234" s="1"/>
      <c r="D234" s="2"/>
      <c r="F234" s="4"/>
      <c r="H234" s="4"/>
      <c r="I234" s="4"/>
      <c r="L234" s="6"/>
    </row>
    <row r="235" spans="2:12" ht="33.75" customHeight="1">
      <c r="B235" s="1"/>
      <c r="D235" s="2"/>
      <c r="F235" s="4"/>
      <c r="H235" s="4"/>
      <c r="I235" s="4"/>
      <c r="L235" s="6"/>
    </row>
    <row r="236" spans="2:12" ht="33.75" customHeight="1">
      <c r="B236" s="1"/>
      <c r="D236" s="2"/>
      <c r="F236" s="4"/>
      <c r="H236" s="4"/>
      <c r="I236" s="4"/>
      <c r="L236" s="6"/>
    </row>
    <row r="237" spans="2:12" ht="33.75" customHeight="1">
      <c r="B237" s="1"/>
      <c r="D237" s="2"/>
      <c r="F237" s="4"/>
      <c r="H237" s="4"/>
      <c r="I237" s="4"/>
      <c r="L237" s="6"/>
    </row>
    <row r="238" spans="2:12" ht="33.75" customHeight="1">
      <c r="B238" s="1"/>
      <c r="D238" s="2"/>
      <c r="F238" s="4"/>
      <c r="H238" s="4"/>
      <c r="I238" s="4"/>
      <c r="L238" s="6"/>
    </row>
    <row r="239" spans="2:12" ht="33.75" customHeight="1">
      <c r="B239" s="1"/>
      <c r="D239" s="2"/>
      <c r="F239" s="4"/>
      <c r="H239" s="4"/>
      <c r="I239" s="4"/>
      <c r="L239" s="6"/>
    </row>
    <row r="240" spans="2:12" ht="33.75" customHeight="1">
      <c r="B240" s="1"/>
      <c r="D240" s="2"/>
      <c r="F240" s="4"/>
      <c r="H240" s="4"/>
      <c r="I240" s="4"/>
      <c r="L240" s="6"/>
    </row>
    <row r="241" spans="2:12" ht="33.75" customHeight="1">
      <c r="B241" s="1"/>
      <c r="D241" s="2"/>
      <c r="F241" s="4"/>
      <c r="H241" s="4"/>
      <c r="I241" s="4"/>
      <c r="L241" s="6"/>
    </row>
    <row r="242" spans="2:12" ht="33.75" customHeight="1">
      <c r="B242" s="1"/>
      <c r="D242" s="2"/>
      <c r="F242" s="4"/>
      <c r="H242" s="4"/>
      <c r="I242" s="4"/>
      <c r="L242" s="6"/>
    </row>
    <row r="243" spans="2:12" ht="33.75" customHeight="1">
      <c r="B243" s="1"/>
      <c r="D243" s="2"/>
      <c r="F243" s="4"/>
      <c r="H243" s="4"/>
      <c r="I243" s="4"/>
      <c r="L243" s="6"/>
    </row>
    <row r="244" spans="2:12" ht="33.75" customHeight="1">
      <c r="B244" s="1"/>
      <c r="D244" s="2"/>
      <c r="F244" s="4"/>
      <c r="H244" s="4"/>
      <c r="I244" s="4"/>
      <c r="L244" s="6"/>
    </row>
    <row r="245" spans="2:12" ht="33.75" customHeight="1">
      <c r="B245" s="1"/>
      <c r="D245" s="2"/>
      <c r="F245" s="4"/>
      <c r="H245" s="4"/>
      <c r="I245" s="4"/>
      <c r="L245" s="6"/>
    </row>
    <row r="246" spans="2:12" ht="33.75" customHeight="1">
      <c r="B246" s="1"/>
      <c r="D246" s="2"/>
      <c r="F246" s="4"/>
      <c r="H246" s="4"/>
      <c r="I246" s="4"/>
      <c r="L246" s="6"/>
    </row>
    <row r="247" spans="2:12" ht="33.75" customHeight="1">
      <c r="B247" s="1"/>
      <c r="D247" s="2"/>
      <c r="F247" s="4"/>
      <c r="H247" s="4"/>
      <c r="I247" s="4"/>
      <c r="L247" s="6"/>
    </row>
    <row r="248" spans="2:12" ht="33.75" customHeight="1">
      <c r="B248" s="1"/>
      <c r="D248" s="2"/>
      <c r="F248" s="4"/>
      <c r="H248" s="4"/>
      <c r="I248" s="4"/>
      <c r="L248" s="6"/>
    </row>
    <row r="249" spans="2:12" ht="33.75" customHeight="1">
      <c r="B249" s="1"/>
      <c r="D249" s="2"/>
      <c r="F249" s="4"/>
      <c r="H249" s="4"/>
      <c r="I249" s="4"/>
      <c r="L249" s="6"/>
    </row>
    <row r="250" spans="2:12" ht="33.75" customHeight="1">
      <c r="B250" s="1"/>
      <c r="D250" s="2"/>
      <c r="F250" s="4"/>
      <c r="H250" s="4"/>
      <c r="I250" s="4"/>
      <c r="L250" s="6"/>
    </row>
    <row r="251" spans="2:12" ht="33.75" customHeight="1">
      <c r="B251" s="1"/>
      <c r="D251" s="2"/>
      <c r="F251" s="4"/>
      <c r="H251" s="4"/>
      <c r="I251" s="4"/>
      <c r="L251" s="6"/>
    </row>
    <row r="252" spans="2:12" ht="33.75" customHeight="1">
      <c r="B252" s="1"/>
      <c r="D252" s="2"/>
      <c r="F252" s="4"/>
      <c r="H252" s="4"/>
      <c r="I252" s="4"/>
      <c r="L252" s="6"/>
    </row>
    <row r="253" spans="2:12" ht="33.75" customHeight="1">
      <c r="B253" s="1"/>
      <c r="D253" s="2"/>
      <c r="F253" s="4"/>
      <c r="H253" s="4"/>
      <c r="I253" s="4"/>
      <c r="L253" s="6"/>
    </row>
    <row r="254" spans="2:12" ht="33.75" customHeight="1">
      <c r="B254" s="1"/>
      <c r="D254" s="2"/>
      <c r="F254" s="4"/>
      <c r="H254" s="4"/>
      <c r="I254" s="4"/>
      <c r="L254" s="6"/>
    </row>
    <row r="255" spans="2:12" ht="33.75" customHeight="1">
      <c r="B255" s="1"/>
      <c r="D255" s="2"/>
      <c r="F255" s="4"/>
      <c r="H255" s="4"/>
      <c r="I255" s="4"/>
      <c r="L255" s="6"/>
    </row>
    <row r="256" spans="2:12" ht="33.75" customHeight="1">
      <c r="B256" s="1"/>
      <c r="D256" s="2"/>
      <c r="F256" s="4"/>
      <c r="H256" s="4"/>
      <c r="I256" s="4"/>
      <c r="L256" s="6"/>
    </row>
    <row r="257" spans="2:12" ht="33.75" customHeight="1">
      <c r="B257" s="1"/>
      <c r="D257" s="2"/>
      <c r="F257" s="4"/>
      <c r="H257" s="4"/>
      <c r="I257" s="4"/>
      <c r="L257" s="6"/>
    </row>
    <row r="258" spans="2:12" ht="33.75" customHeight="1">
      <c r="B258" s="1"/>
      <c r="D258" s="2"/>
      <c r="F258" s="4"/>
      <c r="H258" s="4"/>
      <c r="I258" s="4"/>
      <c r="L258" s="6"/>
    </row>
    <row r="259" spans="2:12" ht="33.75" customHeight="1">
      <c r="B259" s="1"/>
      <c r="D259" s="2"/>
      <c r="F259" s="4"/>
      <c r="H259" s="4"/>
      <c r="I259" s="4"/>
      <c r="L259" s="6"/>
    </row>
    <row r="260" spans="2:12" ht="33.75" customHeight="1">
      <c r="B260" s="1"/>
      <c r="D260" s="2"/>
      <c r="F260" s="4"/>
      <c r="H260" s="4"/>
      <c r="I260" s="4"/>
      <c r="L260" s="6"/>
    </row>
    <row r="261" spans="2:12" ht="33.75" customHeight="1">
      <c r="B261" s="1"/>
      <c r="D261" s="2"/>
      <c r="F261" s="4"/>
      <c r="H261" s="4"/>
      <c r="I261" s="4"/>
      <c r="L261" s="6"/>
    </row>
    <row r="262" spans="2:12" ht="33.75" customHeight="1">
      <c r="B262" s="1"/>
      <c r="D262" s="2"/>
      <c r="F262" s="4"/>
      <c r="H262" s="4"/>
      <c r="I262" s="4"/>
      <c r="L262" s="6"/>
    </row>
    <row r="263" spans="2:12" ht="33.75" customHeight="1">
      <c r="B263" s="1"/>
      <c r="D263" s="2"/>
      <c r="F263" s="4"/>
      <c r="H263" s="4"/>
      <c r="I263" s="4"/>
      <c r="L263" s="6"/>
    </row>
    <row r="264" spans="2:12" ht="33.75" customHeight="1">
      <c r="B264" s="1"/>
      <c r="D264" s="2"/>
      <c r="F264" s="4"/>
      <c r="H264" s="4"/>
      <c r="I264" s="4"/>
      <c r="L264" s="6"/>
    </row>
    <row r="265" spans="2:12" ht="33.75" customHeight="1">
      <c r="B265" s="1"/>
      <c r="D265" s="2"/>
      <c r="F265" s="4"/>
      <c r="H265" s="4"/>
      <c r="I265" s="4"/>
      <c r="L265" s="6"/>
    </row>
    <row r="266" spans="2:12" ht="33.75" customHeight="1">
      <c r="B266" s="1"/>
      <c r="D266" s="2"/>
      <c r="F266" s="4"/>
      <c r="H266" s="4"/>
      <c r="I266" s="4"/>
      <c r="L266" s="6"/>
    </row>
    <row r="267" spans="2:12" ht="33.75" customHeight="1">
      <c r="B267" s="1"/>
      <c r="D267" s="2"/>
      <c r="F267" s="4"/>
      <c r="H267" s="4"/>
      <c r="I267" s="4"/>
      <c r="L267" s="6"/>
    </row>
    <row r="268" spans="2:12" ht="33.75" customHeight="1">
      <c r="B268" s="1"/>
      <c r="D268" s="2"/>
      <c r="F268" s="4"/>
      <c r="H268" s="4"/>
      <c r="I268" s="4"/>
      <c r="L268" s="6"/>
    </row>
    <row r="269" spans="2:12" ht="33.75" customHeight="1">
      <c r="B269" s="1"/>
      <c r="D269" s="2"/>
      <c r="F269" s="4"/>
      <c r="H269" s="4"/>
      <c r="I269" s="4"/>
      <c r="L269" s="6"/>
    </row>
    <row r="270" spans="2:12" ht="33.75" customHeight="1">
      <c r="B270" s="1"/>
      <c r="D270" s="2"/>
      <c r="F270" s="4"/>
      <c r="H270" s="4"/>
      <c r="I270" s="4"/>
      <c r="L270" s="6"/>
    </row>
    <row r="271" spans="2:12" ht="33.75" customHeight="1">
      <c r="B271" s="1"/>
      <c r="D271" s="2"/>
      <c r="F271" s="4"/>
      <c r="H271" s="4"/>
      <c r="I271" s="4"/>
      <c r="L271" s="6"/>
    </row>
    <row r="272" spans="2:12" ht="33.75" customHeight="1">
      <c r="B272" s="1"/>
      <c r="D272" s="2"/>
      <c r="F272" s="4"/>
      <c r="H272" s="4"/>
      <c r="I272" s="4"/>
      <c r="L272" s="6"/>
    </row>
    <row r="273" spans="2:12" ht="33.75" customHeight="1">
      <c r="B273" s="1"/>
      <c r="D273" s="2"/>
      <c r="F273" s="4"/>
      <c r="H273" s="4"/>
      <c r="I273" s="4"/>
      <c r="L273" s="6"/>
    </row>
    <row r="274" spans="2:12" ht="33.75" customHeight="1">
      <c r="B274" s="1"/>
      <c r="D274" s="2"/>
      <c r="F274" s="4"/>
      <c r="H274" s="4"/>
      <c r="I274" s="4"/>
      <c r="L274" s="6"/>
    </row>
    <row r="275" spans="2:12" ht="33.75" customHeight="1">
      <c r="B275" s="1"/>
      <c r="D275" s="2"/>
      <c r="F275" s="4"/>
      <c r="H275" s="4"/>
      <c r="I275" s="4"/>
      <c r="L275" s="6"/>
    </row>
    <row r="276" spans="2:12" ht="33.75" customHeight="1">
      <c r="B276" s="1"/>
      <c r="D276" s="2"/>
      <c r="F276" s="4"/>
      <c r="H276" s="4"/>
      <c r="I276" s="4"/>
      <c r="L276" s="6"/>
    </row>
    <row r="277" spans="2:12" ht="33.75" customHeight="1">
      <c r="B277" s="1"/>
      <c r="D277" s="2"/>
      <c r="F277" s="4"/>
      <c r="H277" s="4"/>
      <c r="I277" s="4"/>
      <c r="L277" s="6"/>
    </row>
    <row r="278" spans="2:12" ht="33.75" customHeight="1">
      <c r="B278" s="1"/>
      <c r="D278" s="2"/>
      <c r="F278" s="4"/>
      <c r="H278" s="4"/>
      <c r="I278" s="4"/>
      <c r="L278" s="6"/>
    </row>
    <row r="279" spans="2:12" ht="33.75" customHeight="1">
      <c r="B279" s="1"/>
      <c r="D279" s="2"/>
      <c r="F279" s="4"/>
      <c r="H279" s="4"/>
      <c r="I279" s="4"/>
      <c r="L279" s="6"/>
    </row>
    <row r="280" spans="2:12" ht="33.75" customHeight="1">
      <c r="B280" s="1"/>
      <c r="D280" s="2"/>
      <c r="F280" s="4"/>
      <c r="H280" s="4"/>
      <c r="I280" s="4"/>
      <c r="L280" s="6"/>
    </row>
    <row r="281" spans="2:12" ht="33.75" customHeight="1">
      <c r="B281" s="1"/>
      <c r="D281" s="2"/>
      <c r="F281" s="4"/>
      <c r="H281" s="4"/>
      <c r="I281" s="4"/>
      <c r="L281" s="6"/>
    </row>
    <row r="282" spans="2:12" ht="33.75" customHeight="1">
      <c r="B282" s="1"/>
      <c r="D282" s="2"/>
      <c r="F282" s="4"/>
      <c r="H282" s="4"/>
      <c r="I282" s="4"/>
      <c r="L282" s="6"/>
    </row>
    <row r="283" spans="2:12" ht="33.75" customHeight="1">
      <c r="B283" s="1"/>
      <c r="D283" s="2"/>
      <c r="F283" s="4"/>
      <c r="H283" s="4"/>
      <c r="I283" s="4"/>
      <c r="L283" s="6"/>
    </row>
    <row r="284" spans="2:12" ht="33.75" customHeight="1">
      <c r="B284" s="1"/>
      <c r="D284" s="2"/>
      <c r="F284" s="4"/>
      <c r="H284" s="4"/>
      <c r="I284" s="4"/>
      <c r="L284" s="6"/>
    </row>
    <row r="285" spans="2:12" ht="33.75" customHeight="1">
      <c r="B285" s="1"/>
      <c r="D285" s="2"/>
      <c r="F285" s="4"/>
      <c r="H285" s="4"/>
      <c r="I285" s="4"/>
      <c r="L285" s="6"/>
    </row>
    <row r="286" spans="2:12" ht="33.75" customHeight="1">
      <c r="B286" s="1"/>
      <c r="D286" s="2"/>
      <c r="F286" s="4"/>
      <c r="H286" s="4"/>
      <c r="I286" s="4"/>
      <c r="L286" s="6"/>
    </row>
    <row r="287" spans="2:12" ht="33.75" customHeight="1">
      <c r="B287" s="1"/>
      <c r="D287" s="2"/>
      <c r="F287" s="4"/>
      <c r="H287" s="4"/>
      <c r="I287" s="4"/>
      <c r="L287" s="6"/>
    </row>
    <row r="288" spans="2:12" ht="33.75" customHeight="1">
      <c r="B288" s="1"/>
      <c r="D288" s="2"/>
      <c r="F288" s="4"/>
      <c r="H288" s="4"/>
      <c r="I288" s="4"/>
      <c r="L288" s="6"/>
    </row>
    <row r="289" spans="2:12" ht="33.75" customHeight="1">
      <c r="B289" s="1"/>
      <c r="D289" s="2"/>
      <c r="F289" s="4"/>
      <c r="H289" s="4"/>
      <c r="I289" s="4"/>
      <c r="L289" s="6"/>
    </row>
    <row r="290" spans="2:12" ht="33.75" customHeight="1">
      <c r="B290" s="1"/>
      <c r="D290" s="2"/>
      <c r="F290" s="4"/>
      <c r="H290" s="4"/>
      <c r="I290" s="4"/>
      <c r="L290" s="6"/>
    </row>
    <row r="291" spans="2:12" ht="33.75" customHeight="1">
      <c r="B291" s="1"/>
      <c r="D291" s="2"/>
      <c r="F291" s="4"/>
      <c r="H291" s="4"/>
      <c r="I291" s="4"/>
      <c r="L291" s="6"/>
    </row>
    <row r="292" spans="2:12" ht="33.75" customHeight="1">
      <c r="B292" s="1"/>
      <c r="D292" s="2"/>
      <c r="F292" s="4"/>
      <c r="H292" s="4"/>
      <c r="I292" s="4"/>
      <c r="L292" s="6"/>
    </row>
    <row r="293" spans="2:12" ht="33.75" customHeight="1">
      <c r="B293" s="1"/>
      <c r="D293" s="2"/>
      <c r="F293" s="4"/>
      <c r="H293" s="4"/>
      <c r="I293" s="4"/>
      <c r="L293" s="6"/>
    </row>
    <row r="294" spans="2:12" ht="33.75" customHeight="1">
      <c r="B294" s="1"/>
      <c r="D294" s="2"/>
      <c r="F294" s="4"/>
      <c r="H294" s="4"/>
      <c r="I294" s="4"/>
      <c r="L294" s="6"/>
    </row>
    <row r="295" spans="2:12" ht="33.75" customHeight="1">
      <c r="B295" s="1"/>
      <c r="D295" s="2"/>
      <c r="F295" s="4"/>
      <c r="H295" s="4"/>
      <c r="I295" s="4"/>
      <c r="L295" s="6"/>
    </row>
    <row r="296" spans="2:12" ht="33.75" customHeight="1">
      <c r="B296" s="1"/>
      <c r="D296" s="2"/>
      <c r="F296" s="4"/>
      <c r="H296" s="4"/>
      <c r="I296" s="4"/>
      <c r="L296" s="6"/>
    </row>
    <row r="297" spans="2:12" ht="33.75" customHeight="1">
      <c r="B297" s="1"/>
      <c r="D297" s="2"/>
      <c r="F297" s="4"/>
      <c r="H297" s="4"/>
      <c r="I297" s="4"/>
      <c r="L297" s="6"/>
    </row>
    <row r="298" spans="2:12" ht="33.75" customHeight="1">
      <c r="B298" s="1"/>
      <c r="D298" s="2"/>
      <c r="F298" s="4"/>
      <c r="H298" s="4"/>
      <c r="I298" s="4"/>
      <c r="L298" s="6"/>
    </row>
    <row r="299" spans="2:12" ht="33.75" customHeight="1">
      <c r="B299" s="1"/>
      <c r="D299" s="2"/>
      <c r="F299" s="4"/>
      <c r="H299" s="4"/>
      <c r="I299" s="4"/>
      <c r="L299" s="6"/>
    </row>
    <row r="300" spans="2:12" ht="33.75" customHeight="1">
      <c r="B300" s="1"/>
      <c r="D300" s="2"/>
      <c r="F300" s="4"/>
      <c r="H300" s="4"/>
      <c r="I300" s="4"/>
      <c r="L300" s="6"/>
    </row>
    <row r="301" spans="2:12" ht="33.75" customHeight="1">
      <c r="B301" s="1"/>
      <c r="D301" s="2"/>
      <c r="F301" s="4"/>
      <c r="H301" s="4"/>
      <c r="I301" s="4"/>
      <c r="L301" s="6"/>
    </row>
    <row r="302" spans="2:12" ht="33.75" customHeight="1">
      <c r="B302" s="1"/>
      <c r="D302" s="2"/>
      <c r="F302" s="4"/>
      <c r="H302" s="4"/>
      <c r="I302" s="4"/>
      <c r="L302" s="6"/>
    </row>
    <row r="303" spans="2:12" ht="33.75" customHeight="1">
      <c r="B303" s="1"/>
      <c r="D303" s="2"/>
      <c r="F303" s="4"/>
      <c r="H303" s="4"/>
      <c r="I303" s="4"/>
      <c r="L303" s="6"/>
    </row>
    <row r="304" spans="2:12" ht="33.75" customHeight="1">
      <c r="B304" s="1"/>
      <c r="D304" s="2"/>
      <c r="F304" s="4"/>
      <c r="H304" s="4"/>
      <c r="I304" s="4"/>
      <c r="L304" s="6"/>
    </row>
    <row r="305" spans="2:12" ht="33.75" customHeight="1">
      <c r="B305" s="1"/>
      <c r="D305" s="2"/>
      <c r="F305" s="4"/>
      <c r="H305" s="4"/>
      <c r="I305" s="4"/>
      <c r="L305" s="6"/>
    </row>
    <row r="306" spans="2:12" ht="33.75" customHeight="1">
      <c r="B306" s="1"/>
      <c r="D306" s="2"/>
      <c r="F306" s="4"/>
      <c r="H306" s="4"/>
      <c r="I306" s="4"/>
      <c r="L306" s="6"/>
    </row>
    <row r="307" spans="2:12" ht="33.75" customHeight="1">
      <c r="B307" s="1"/>
      <c r="D307" s="2"/>
      <c r="F307" s="4"/>
      <c r="H307" s="4"/>
      <c r="I307" s="4"/>
      <c r="L307" s="6"/>
    </row>
    <row r="308" spans="2:12" ht="33.75" customHeight="1">
      <c r="B308" s="1"/>
      <c r="D308" s="2"/>
      <c r="F308" s="4"/>
      <c r="H308" s="4"/>
      <c r="I308" s="4"/>
      <c r="L308" s="6"/>
    </row>
    <row r="309" spans="2:12" ht="33.75" customHeight="1">
      <c r="B309" s="1"/>
      <c r="D309" s="2"/>
      <c r="F309" s="4"/>
      <c r="H309" s="4"/>
      <c r="I309" s="4"/>
      <c r="L309" s="6"/>
    </row>
    <row r="310" spans="2:12" ht="33.75" customHeight="1">
      <c r="B310" s="1"/>
      <c r="D310" s="2"/>
      <c r="F310" s="4"/>
      <c r="H310" s="4"/>
      <c r="I310" s="4"/>
      <c r="L310" s="6"/>
    </row>
    <row r="311" spans="2:12" ht="33.75" customHeight="1">
      <c r="B311" s="1"/>
      <c r="D311" s="2"/>
      <c r="F311" s="4"/>
      <c r="H311" s="4"/>
      <c r="I311" s="4"/>
      <c r="L311" s="6"/>
    </row>
    <row r="312" spans="2:12" ht="33.75" customHeight="1">
      <c r="B312" s="1"/>
      <c r="D312" s="2"/>
      <c r="F312" s="4"/>
      <c r="H312" s="4"/>
      <c r="I312" s="4"/>
      <c r="L312" s="6"/>
    </row>
    <row r="313" spans="2:12" ht="33.75" customHeight="1">
      <c r="B313" s="1"/>
      <c r="D313" s="2"/>
      <c r="F313" s="4"/>
      <c r="H313" s="4"/>
      <c r="I313" s="4"/>
      <c r="L313" s="6"/>
    </row>
    <row r="314" spans="2:12" ht="33.75" customHeight="1">
      <c r="B314" s="1"/>
      <c r="D314" s="2"/>
      <c r="F314" s="4"/>
      <c r="H314" s="4"/>
      <c r="I314" s="4"/>
      <c r="L314" s="6"/>
    </row>
    <row r="315" spans="2:12" ht="33.75" customHeight="1">
      <c r="B315" s="1"/>
      <c r="D315" s="2"/>
      <c r="F315" s="4"/>
      <c r="H315" s="4"/>
      <c r="I315" s="4"/>
      <c r="L315" s="6"/>
    </row>
    <row r="316" spans="2:12" ht="33.75" customHeight="1">
      <c r="B316" s="1"/>
      <c r="D316" s="2"/>
      <c r="F316" s="4"/>
      <c r="H316" s="4"/>
      <c r="I316" s="4"/>
      <c r="L316" s="6"/>
    </row>
    <row r="317" spans="2:12" ht="33.75" customHeight="1">
      <c r="B317" s="1"/>
      <c r="D317" s="2"/>
      <c r="F317" s="4"/>
      <c r="H317" s="4"/>
      <c r="I317" s="4"/>
      <c r="L317" s="6"/>
    </row>
    <row r="318" spans="2:12" ht="33.75" customHeight="1">
      <c r="B318" s="1"/>
      <c r="D318" s="2"/>
      <c r="F318" s="4"/>
      <c r="H318" s="4"/>
      <c r="I318" s="4"/>
      <c r="L318" s="6"/>
    </row>
    <row r="319" spans="2:12" ht="33.75" customHeight="1">
      <c r="B319" s="1"/>
      <c r="D319" s="2"/>
      <c r="F319" s="4"/>
      <c r="H319" s="4"/>
      <c r="I319" s="4"/>
      <c r="L319" s="6"/>
    </row>
    <row r="320" spans="2:12" ht="33.75" customHeight="1">
      <c r="B320" s="1"/>
      <c r="D320" s="2"/>
      <c r="F320" s="4"/>
      <c r="H320" s="4"/>
      <c r="I320" s="4"/>
      <c r="L320" s="6"/>
    </row>
    <row r="321" spans="2:12" ht="33.75" customHeight="1">
      <c r="B321" s="1"/>
      <c r="D321" s="2"/>
      <c r="F321" s="4"/>
      <c r="H321" s="4"/>
      <c r="I321" s="4"/>
      <c r="L321" s="6"/>
    </row>
    <row r="322" spans="2:12" ht="33.75" customHeight="1">
      <c r="B322" s="1"/>
      <c r="D322" s="2"/>
      <c r="F322" s="4"/>
      <c r="H322" s="4"/>
      <c r="I322" s="4"/>
      <c r="L322" s="6"/>
    </row>
    <row r="323" spans="2:12" ht="33.75" customHeight="1">
      <c r="B323" s="1"/>
      <c r="D323" s="2"/>
      <c r="F323" s="4"/>
      <c r="H323" s="4"/>
      <c r="I323" s="4"/>
      <c r="L323" s="6"/>
    </row>
    <row r="324" spans="2:12" ht="33.75" customHeight="1">
      <c r="B324" s="1"/>
      <c r="D324" s="2"/>
      <c r="F324" s="4"/>
      <c r="H324" s="4"/>
      <c r="I324" s="4"/>
      <c r="L324" s="6"/>
    </row>
    <row r="325" spans="2:12" ht="33.75" customHeight="1">
      <c r="B325" s="1"/>
      <c r="D325" s="2"/>
      <c r="F325" s="4"/>
      <c r="H325" s="4"/>
      <c r="I325" s="4"/>
      <c r="L325" s="6"/>
    </row>
    <row r="326" spans="2:12" ht="33.75" customHeight="1">
      <c r="B326" s="1"/>
      <c r="D326" s="2"/>
      <c r="F326" s="4"/>
      <c r="H326" s="4"/>
      <c r="I326" s="4"/>
      <c r="L326" s="6"/>
    </row>
    <row r="327" spans="2:12" ht="33.75" customHeight="1">
      <c r="B327" s="1"/>
      <c r="D327" s="2"/>
      <c r="F327" s="4"/>
      <c r="H327" s="4"/>
      <c r="I327" s="4"/>
      <c r="L327" s="6"/>
    </row>
    <row r="328" spans="2:12" ht="33.75" customHeight="1">
      <c r="B328" s="1"/>
      <c r="D328" s="2"/>
      <c r="F328" s="4"/>
      <c r="H328" s="4"/>
      <c r="I328" s="4"/>
      <c r="L328" s="6"/>
    </row>
    <row r="329" spans="2:12" ht="33.75" customHeight="1">
      <c r="B329" s="1"/>
      <c r="D329" s="2"/>
      <c r="F329" s="4"/>
      <c r="H329" s="4"/>
      <c r="I329" s="4"/>
      <c r="L329" s="6"/>
    </row>
    <row r="330" spans="2:12" ht="33.75" customHeight="1">
      <c r="B330" s="1"/>
      <c r="D330" s="2"/>
      <c r="F330" s="4"/>
      <c r="H330" s="4"/>
      <c r="I330" s="4"/>
      <c r="L330" s="6"/>
    </row>
    <row r="331" spans="2:12" ht="33.75" customHeight="1">
      <c r="B331" s="1"/>
      <c r="D331" s="2"/>
      <c r="F331" s="4"/>
      <c r="H331" s="4"/>
      <c r="I331" s="4"/>
      <c r="L331" s="6"/>
    </row>
    <row r="332" spans="2:12" ht="33.75" customHeight="1">
      <c r="B332" s="1"/>
      <c r="D332" s="2"/>
      <c r="F332" s="4"/>
      <c r="H332" s="4"/>
      <c r="I332" s="4"/>
      <c r="L332" s="6"/>
    </row>
    <row r="333" spans="2:12" ht="33.75" customHeight="1">
      <c r="B333" s="1"/>
      <c r="D333" s="2"/>
      <c r="F333" s="4"/>
      <c r="H333" s="4"/>
      <c r="I333" s="4"/>
      <c r="L333" s="6"/>
    </row>
    <row r="334" spans="2:12" ht="33.75" customHeight="1">
      <c r="B334" s="1"/>
      <c r="D334" s="2"/>
      <c r="F334" s="4"/>
      <c r="H334" s="4"/>
      <c r="I334" s="4"/>
      <c r="L334" s="6"/>
    </row>
    <row r="335" spans="2:12" ht="33.75" customHeight="1">
      <c r="B335" s="1"/>
      <c r="D335" s="2"/>
      <c r="F335" s="4"/>
      <c r="H335" s="4"/>
      <c r="I335" s="4"/>
      <c r="L335" s="6"/>
    </row>
    <row r="336" spans="2:12" ht="33.75" customHeight="1">
      <c r="B336" s="1"/>
      <c r="D336" s="2"/>
      <c r="F336" s="4"/>
      <c r="H336" s="4"/>
      <c r="I336" s="4"/>
      <c r="L336" s="6"/>
    </row>
    <row r="337" spans="2:12" ht="33.75" customHeight="1">
      <c r="B337" s="1"/>
      <c r="D337" s="2"/>
      <c r="F337" s="4"/>
      <c r="H337" s="4"/>
      <c r="I337" s="4"/>
      <c r="L337" s="6"/>
    </row>
    <row r="338" spans="2:12" ht="33.75" customHeight="1">
      <c r="B338" s="1"/>
      <c r="D338" s="2"/>
      <c r="F338" s="4"/>
      <c r="H338" s="4"/>
      <c r="I338" s="4"/>
      <c r="L338" s="6"/>
    </row>
    <row r="339" spans="2:12" ht="33.75" customHeight="1">
      <c r="B339" s="1"/>
      <c r="D339" s="2"/>
      <c r="F339" s="4"/>
      <c r="H339" s="4"/>
      <c r="I339" s="4"/>
      <c r="L339" s="6"/>
    </row>
    <row r="340" spans="2:12" ht="33.75" customHeight="1">
      <c r="B340" s="1"/>
      <c r="D340" s="2"/>
      <c r="F340" s="4"/>
      <c r="H340" s="4"/>
      <c r="I340" s="4"/>
      <c r="L340" s="6"/>
    </row>
    <row r="341" spans="2:12" ht="33.75" customHeight="1">
      <c r="B341" s="1"/>
      <c r="D341" s="2"/>
      <c r="F341" s="4"/>
      <c r="H341" s="4"/>
      <c r="I341" s="4"/>
      <c r="L341" s="6"/>
    </row>
    <row r="342" spans="2:12" ht="33.75" customHeight="1">
      <c r="B342" s="1"/>
      <c r="D342" s="2"/>
      <c r="F342" s="4"/>
      <c r="H342" s="4"/>
      <c r="I342" s="4"/>
      <c r="L342" s="6"/>
    </row>
    <row r="343" spans="2:12" ht="33.75" customHeight="1">
      <c r="B343" s="1"/>
      <c r="D343" s="2"/>
      <c r="F343" s="4"/>
      <c r="H343" s="4"/>
      <c r="I343" s="4"/>
      <c r="L343" s="6"/>
    </row>
    <row r="344" spans="2:12" ht="33.75" customHeight="1">
      <c r="B344" s="1"/>
      <c r="D344" s="2"/>
      <c r="F344" s="4"/>
      <c r="H344" s="4"/>
      <c r="I344" s="4"/>
      <c r="L344" s="6"/>
    </row>
    <row r="345" spans="2:12" ht="33.75" customHeight="1">
      <c r="B345" s="1"/>
      <c r="D345" s="2"/>
      <c r="F345" s="4"/>
      <c r="H345" s="4"/>
      <c r="I345" s="4"/>
      <c r="L345" s="6"/>
    </row>
    <row r="346" spans="2:12" ht="33.75" customHeight="1">
      <c r="B346" s="1"/>
      <c r="D346" s="2"/>
      <c r="F346" s="4"/>
      <c r="H346" s="4"/>
      <c r="I346" s="4"/>
      <c r="L346" s="6"/>
    </row>
    <row r="347" spans="2:12" ht="33.75" customHeight="1">
      <c r="B347" s="1"/>
      <c r="D347" s="2"/>
      <c r="F347" s="4"/>
      <c r="H347" s="4"/>
      <c r="I347" s="4"/>
      <c r="L347" s="6"/>
    </row>
    <row r="348" spans="2:12" ht="33.75" customHeight="1">
      <c r="B348" s="1"/>
      <c r="D348" s="2"/>
      <c r="F348" s="4"/>
      <c r="H348" s="4"/>
      <c r="I348" s="4"/>
      <c r="L348" s="6"/>
    </row>
    <row r="349" spans="2:12" ht="33.75" customHeight="1">
      <c r="B349" s="1"/>
      <c r="D349" s="2"/>
      <c r="F349" s="4"/>
      <c r="H349" s="4"/>
      <c r="I349" s="4"/>
      <c r="L349" s="6"/>
    </row>
    <row r="350" spans="2:12" ht="33.75" customHeight="1">
      <c r="B350" s="1"/>
      <c r="D350" s="2"/>
      <c r="F350" s="4"/>
      <c r="H350" s="4"/>
      <c r="I350" s="4"/>
      <c r="L350" s="6"/>
    </row>
    <row r="351" spans="2:12" ht="33.75" customHeight="1">
      <c r="B351" s="1"/>
      <c r="D351" s="2"/>
      <c r="F351" s="4"/>
      <c r="H351" s="4"/>
      <c r="I351" s="4"/>
      <c r="L351" s="6"/>
    </row>
    <row r="352" spans="2:12" ht="33.75" customHeight="1">
      <c r="B352" s="1"/>
      <c r="D352" s="2"/>
      <c r="F352" s="4"/>
      <c r="H352" s="4"/>
      <c r="I352" s="4"/>
      <c r="L352" s="6"/>
    </row>
    <row r="353" spans="2:12" ht="33.75" customHeight="1">
      <c r="B353" s="1"/>
      <c r="D353" s="2"/>
      <c r="F353" s="4"/>
      <c r="H353" s="4"/>
      <c r="I353" s="4"/>
      <c r="L353" s="6"/>
    </row>
    <row r="354" spans="2:12" ht="33.75" customHeight="1">
      <c r="B354" s="1"/>
      <c r="D354" s="2"/>
      <c r="F354" s="4"/>
      <c r="H354" s="4"/>
      <c r="I354" s="4"/>
      <c r="L354" s="6"/>
    </row>
    <row r="355" spans="2:12" ht="33.75" customHeight="1">
      <c r="B355" s="1"/>
      <c r="D355" s="2"/>
      <c r="F355" s="4"/>
      <c r="H355" s="4"/>
      <c r="I355" s="4"/>
      <c r="L355" s="6"/>
    </row>
    <row r="356" spans="2:12" ht="33.75" customHeight="1">
      <c r="B356" s="1"/>
      <c r="D356" s="2"/>
      <c r="F356" s="4"/>
      <c r="H356" s="4"/>
      <c r="I356" s="4"/>
      <c r="L356" s="6"/>
    </row>
    <row r="357" spans="2:12" ht="33.75" customHeight="1">
      <c r="B357" s="1"/>
      <c r="D357" s="2"/>
      <c r="F357" s="4"/>
      <c r="H357" s="4"/>
      <c r="I357" s="4"/>
      <c r="L357" s="6"/>
    </row>
    <row r="358" spans="2:12" ht="33.75" customHeight="1">
      <c r="B358" s="1"/>
      <c r="D358" s="2"/>
      <c r="F358" s="4"/>
      <c r="H358" s="4"/>
      <c r="I358" s="4"/>
      <c r="L358" s="6"/>
    </row>
    <row r="359" spans="2:12" ht="33.75" customHeight="1">
      <c r="B359" s="1"/>
      <c r="D359" s="2"/>
      <c r="F359" s="4"/>
      <c r="H359" s="4"/>
      <c r="I359" s="4"/>
      <c r="L359" s="6"/>
    </row>
    <row r="360" spans="2:12" ht="33.75" customHeight="1">
      <c r="B360" s="1"/>
      <c r="D360" s="2"/>
      <c r="F360" s="4"/>
      <c r="H360" s="4"/>
      <c r="I360" s="4"/>
      <c r="L360" s="6"/>
    </row>
    <row r="361" spans="2:12" ht="33.75" customHeight="1">
      <c r="B361" s="1"/>
      <c r="D361" s="2"/>
      <c r="F361" s="4"/>
      <c r="H361" s="4"/>
      <c r="I361" s="4"/>
      <c r="L361" s="6"/>
    </row>
    <row r="362" spans="2:12" ht="33.75" customHeight="1">
      <c r="B362" s="1"/>
      <c r="D362" s="2"/>
      <c r="F362" s="4"/>
      <c r="H362" s="4"/>
      <c r="I362" s="4"/>
      <c r="L362" s="6"/>
    </row>
    <row r="363" spans="2:12" ht="33.75" customHeight="1">
      <c r="B363" s="1"/>
      <c r="D363" s="2"/>
      <c r="F363" s="4"/>
      <c r="H363" s="4"/>
      <c r="I363" s="4"/>
      <c r="L363" s="6"/>
    </row>
    <row r="364" spans="2:12" ht="33.75" customHeight="1">
      <c r="B364" s="1"/>
      <c r="D364" s="2"/>
      <c r="F364" s="4"/>
      <c r="H364" s="4"/>
      <c r="I364" s="4"/>
      <c r="L364" s="6"/>
    </row>
    <row r="365" spans="2:12" ht="33.75" customHeight="1">
      <c r="B365" s="1"/>
      <c r="D365" s="2"/>
      <c r="F365" s="4"/>
      <c r="H365" s="4"/>
      <c r="I365" s="4"/>
      <c r="L365" s="6"/>
    </row>
    <row r="366" spans="2:12" ht="33.75" customHeight="1">
      <c r="B366" s="1"/>
      <c r="D366" s="2"/>
      <c r="F366" s="4"/>
      <c r="H366" s="4"/>
      <c r="I366" s="4"/>
      <c r="L366" s="6"/>
    </row>
    <row r="367" spans="2:12" ht="33.75" customHeight="1">
      <c r="B367" s="1"/>
      <c r="D367" s="2"/>
      <c r="F367" s="4"/>
      <c r="H367" s="4"/>
      <c r="I367" s="4"/>
      <c r="L367" s="6"/>
    </row>
    <row r="368" spans="2:12" ht="33.75" customHeight="1">
      <c r="B368" s="1"/>
      <c r="D368" s="2"/>
      <c r="F368" s="4"/>
      <c r="H368" s="4"/>
      <c r="I368" s="4"/>
      <c r="L368" s="6"/>
    </row>
    <row r="369" spans="2:12" ht="33.75" customHeight="1">
      <c r="B369" s="1"/>
      <c r="D369" s="2"/>
      <c r="F369" s="4"/>
      <c r="H369" s="4"/>
      <c r="I369" s="4"/>
      <c r="L369" s="6"/>
    </row>
    <row r="370" spans="2:12" ht="33.75" customHeight="1">
      <c r="B370" s="1"/>
      <c r="D370" s="2"/>
      <c r="F370" s="4"/>
      <c r="H370" s="4"/>
      <c r="I370" s="4"/>
      <c r="L370" s="6"/>
    </row>
    <row r="371" spans="2:12" ht="33.75" customHeight="1">
      <c r="B371" s="1"/>
      <c r="D371" s="2"/>
      <c r="F371" s="4"/>
      <c r="H371" s="4"/>
      <c r="I371" s="4"/>
      <c r="L371" s="6"/>
    </row>
    <row r="372" spans="2:12" ht="33.75" customHeight="1">
      <c r="B372" s="1"/>
      <c r="D372" s="2"/>
      <c r="F372" s="4"/>
      <c r="H372" s="4"/>
      <c r="I372" s="4"/>
      <c r="L372" s="6"/>
    </row>
    <row r="373" spans="2:12" ht="33.75" customHeight="1">
      <c r="B373" s="1"/>
      <c r="D373" s="2"/>
      <c r="F373" s="4"/>
      <c r="H373" s="4"/>
      <c r="I373" s="4"/>
      <c r="L373" s="6"/>
    </row>
    <row r="374" spans="2:12" ht="33.75" customHeight="1">
      <c r="B374" s="1"/>
      <c r="D374" s="2"/>
      <c r="F374" s="4"/>
      <c r="H374" s="4"/>
      <c r="I374" s="4"/>
      <c r="L374" s="6"/>
    </row>
    <row r="375" spans="2:12" ht="33.75" customHeight="1">
      <c r="B375" s="1"/>
      <c r="D375" s="2"/>
      <c r="F375" s="4"/>
      <c r="H375" s="4"/>
      <c r="I375" s="4"/>
      <c r="L375" s="6"/>
    </row>
    <row r="376" spans="2:12" ht="33.75" customHeight="1">
      <c r="B376" s="1"/>
      <c r="D376" s="2"/>
      <c r="F376" s="4"/>
      <c r="H376" s="4"/>
      <c r="I376" s="4"/>
      <c r="L376" s="6"/>
    </row>
    <row r="377" spans="2:12" ht="33.75" customHeight="1">
      <c r="B377" s="1"/>
      <c r="D377" s="2"/>
      <c r="F377" s="4"/>
      <c r="H377" s="4"/>
      <c r="I377" s="4"/>
      <c r="L377" s="6"/>
    </row>
    <row r="378" spans="2:12" ht="33.75" customHeight="1">
      <c r="B378" s="1"/>
      <c r="D378" s="2"/>
      <c r="F378" s="4"/>
      <c r="H378" s="4"/>
      <c r="I378" s="4"/>
      <c r="L378" s="6"/>
    </row>
    <row r="379" spans="2:12" ht="33.75" customHeight="1">
      <c r="B379" s="1"/>
      <c r="D379" s="2"/>
      <c r="F379" s="4"/>
      <c r="H379" s="4"/>
      <c r="I379" s="4"/>
      <c r="L379" s="6"/>
    </row>
    <row r="380" spans="2:12" ht="33.75" customHeight="1">
      <c r="B380" s="1"/>
      <c r="D380" s="2"/>
      <c r="F380" s="4"/>
      <c r="H380" s="4"/>
      <c r="I380" s="4"/>
      <c r="L380" s="6"/>
    </row>
    <row r="381" spans="2:12" ht="33.75" customHeight="1">
      <c r="B381" s="1"/>
      <c r="D381" s="2"/>
      <c r="F381" s="4"/>
      <c r="H381" s="4"/>
      <c r="I381" s="4"/>
      <c r="L381" s="6"/>
    </row>
    <row r="382" spans="2:12" ht="33.75" customHeight="1">
      <c r="B382" s="1"/>
      <c r="D382" s="2"/>
      <c r="F382" s="4"/>
      <c r="H382" s="4"/>
      <c r="I382" s="4"/>
      <c r="L382" s="6"/>
    </row>
    <row r="383" spans="2:12" ht="33.75" customHeight="1">
      <c r="B383" s="1"/>
      <c r="D383" s="2"/>
      <c r="F383" s="4"/>
      <c r="H383" s="4"/>
      <c r="I383" s="4"/>
      <c r="L383" s="6"/>
    </row>
    <row r="384" spans="2:12" ht="33.75" customHeight="1">
      <c r="B384" s="1"/>
      <c r="D384" s="2"/>
      <c r="F384" s="4"/>
      <c r="H384" s="4"/>
      <c r="I384" s="4"/>
      <c r="L384" s="6"/>
    </row>
    <row r="385" spans="2:12" ht="33.75" customHeight="1">
      <c r="B385" s="1"/>
      <c r="D385" s="2"/>
      <c r="F385" s="4"/>
      <c r="H385" s="4"/>
      <c r="I385" s="4"/>
      <c r="L385" s="6"/>
    </row>
    <row r="386" spans="2:12" ht="33.75" customHeight="1">
      <c r="B386" s="1"/>
      <c r="D386" s="2"/>
      <c r="F386" s="4"/>
      <c r="H386" s="4"/>
      <c r="I386" s="4"/>
      <c r="L386" s="6"/>
    </row>
    <row r="387" spans="2:12" ht="33.75" customHeight="1">
      <c r="B387" s="1"/>
      <c r="D387" s="2"/>
      <c r="F387" s="4"/>
      <c r="H387" s="4"/>
      <c r="I387" s="4"/>
      <c r="L387" s="6"/>
    </row>
    <row r="388" spans="2:12" ht="33.75" customHeight="1">
      <c r="B388" s="1"/>
      <c r="D388" s="2"/>
      <c r="F388" s="4"/>
      <c r="H388" s="4"/>
      <c r="I388" s="4"/>
      <c r="L388" s="6"/>
    </row>
    <row r="389" spans="2:12" ht="33.75" customHeight="1">
      <c r="B389" s="1"/>
      <c r="D389" s="2"/>
      <c r="F389" s="4"/>
      <c r="H389" s="4"/>
      <c r="I389" s="4"/>
      <c r="L389" s="6"/>
    </row>
    <row r="390" spans="2:12" ht="33.75" customHeight="1">
      <c r="B390" s="1"/>
      <c r="D390" s="2"/>
      <c r="F390" s="4"/>
      <c r="H390" s="4"/>
      <c r="I390" s="4"/>
      <c r="L390" s="6"/>
    </row>
    <row r="391" spans="2:12" ht="33.75" customHeight="1">
      <c r="B391" s="1"/>
      <c r="D391" s="2"/>
      <c r="F391" s="4"/>
      <c r="H391" s="4"/>
      <c r="I391" s="4"/>
      <c r="L391" s="6"/>
    </row>
    <row r="392" spans="2:12" ht="33.75" customHeight="1">
      <c r="B392" s="1"/>
      <c r="D392" s="2"/>
      <c r="F392" s="4"/>
      <c r="H392" s="4"/>
      <c r="I392" s="4"/>
      <c r="L392" s="6"/>
    </row>
    <row r="393" spans="2:12" ht="33.75" customHeight="1">
      <c r="B393" s="1"/>
      <c r="D393" s="2"/>
      <c r="F393" s="4"/>
      <c r="H393" s="4"/>
      <c r="I393" s="4"/>
      <c r="L393" s="6"/>
    </row>
    <row r="394" spans="2:12" ht="33.75" customHeight="1">
      <c r="B394" s="1"/>
      <c r="D394" s="2"/>
      <c r="F394" s="4"/>
      <c r="H394" s="4"/>
      <c r="I394" s="4"/>
      <c r="L394" s="6"/>
    </row>
    <row r="395" spans="2:12" ht="33.75" customHeight="1">
      <c r="B395" s="1"/>
      <c r="D395" s="2"/>
      <c r="F395" s="4"/>
      <c r="H395" s="4"/>
      <c r="I395" s="4"/>
      <c r="L395" s="6"/>
    </row>
    <row r="396" spans="2:12" ht="33.75" customHeight="1">
      <c r="B396" s="1"/>
      <c r="D396" s="2"/>
      <c r="F396" s="4"/>
      <c r="H396" s="4"/>
      <c r="I396" s="4"/>
      <c r="L396" s="6"/>
    </row>
    <row r="397" spans="2:12" ht="33.75" customHeight="1">
      <c r="B397" s="1"/>
      <c r="D397" s="2"/>
      <c r="F397" s="4"/>
      <c r="H397" s="4"/>
      <c r="I397" s="4"/>
      <c r="L397" s="6"/>
    </row>
    <row r="398" spans="2:12" ht="33.75" customHeight="1">
      <c r="B398" s="1"/>
      <c r="D398" s="2"/>
      <c r="F398" s="4"/>
      <c r="H398" s="4"/>
      <c r="I398" s="4"/>
      <c r="L398" s="6"/>
    </row>
    <row r="399" spans="2:12" ht="33.75" customHeight="1">
      <c r="B399" s="1"/>
      <c r="D399" s="2"/>
      <c r="F399" s="4"/>
      <c r="H399" s="4"/>
      <c r="I399" s="4"/>
      <c r="L399" s="6"/>
    </row>
    <row r="400" spans="2:12" ht="33.75" customHeight="1">
      <c r="B400" s="1"/>
      <c r="D400" s="2"/>
      <c r="F400" s="4"/>
      <c r="H400" s="4"/>
      <c r="I400" s="4"/>
      <c r="L400" s="6"/>
    </row>
    <row r="401" spans="2:12" ht="33.75" customHeight="1">
      <c r="B401" s="1"/>
      <c r="D401" s="2"/>
      <c r="F401" s="4"/>
      <c r="H401" s="4"/>
      <c r="I401" s="4"/>
      <c r="L401" s="6"/>
    </row>
    <row r="402" spans="2:12" ht="33.75" customHeight="1">
      <c r="B402" s="1"/>
      <c r="D402" s="2"/>
      <c r="F402" s="4"/>
      <c r="H402" s="4"/>
      <c r="I402" s="4"/>
      <c r="L402" s="6"/>
    </row>
    <row r="403" spans="2:12" ht="33.75" customHeight="1">
      <c r="B403" s="1"/>
      <c r="D403" s="2"/>
      <c r="F403" s="4"/>
      <c r="H403" s="4"/>
      <c r="I403" s="4"/>
      <c r="L403" s="6"/>
    </row>
    <row r="404" spans="2:12" ht="33.75" customHeight="1">
      <c r="B404" s="1"/>
      <c r="D404" s="2"/>
      <c r="F404" s="4"/>
      <c r="H404" s="4"/>
      <c r="I404" s="4"/>
      <c r="L404" s="6"/>
    </row>
    <row r="405" spans="2:12" ht="33.75" customHeight="1">
      <c r="B405" s="1"/>
      <c r="D405" s="2"/>
      <c r="F405" s="4"/>
      <c r="H405" s="4"/>
      <c r="I405" s="4"/>
      <c r="L405" s="6"/>
    </row>
    <row r="406" spans="2:12" ht="33.75" customHeight="1">
      <c r="B406" s="1"/>
      <c r="D406" s="2"/>
      <c r="F406" s="4"/>
      <c r="H406" s="4"/>
      <c r="I406" s="4"/>
      <c r="L406" s="6"/>
    </row>
    <row r="407" spans="2:12" ht="33.75" customHeight="1">
      <c r="B407" s="1"/>
      <c r="D407" s="2"/>
      <c r="F407" s="4"/>
      <c r="H407" s="4"/>
      <c r="I407" s="4"/>
      <c r="L407" s="6"/>
    </row>
    <row r="408" spans="2:12" ht="33.75" customHeight="1">
      <c r="B408" s="1"/>
      <c r="D408" s="2"/>
      <c r="F408" s="4"/>
      <c r="H408" s="4"/>
      <c r="I408" s="4"/>
      <c r="L408" s="6"/>
    </row>
    <row r="409" spans="2:12" ht="33.75" customHeight="1">
      <c r="B409" s="1"/>
      <c r="D409" s="2"/>
      <c r="F409" s="4"/>
      <c r="H409" s="4"/>
      <c r="I409" s="4"/>
      <c r="L409" s="6"/>
    </row>
    <row r="410" spans="2:12" ht="33.75" customHeight="1">
      <c r="B410" s="1"/>
      <c r="D410" s="2"/>
      <c r="F410" s="4"/>
      <c r="H410" s="4"/>
      <c r="I410" s="4"/>
      <c r="L410" s="6"/>
    </row>
    <row r="411" spans="2:12" ht="33.75" customHeight="1">
      <c r="B411" s="1"/>
      <c r="D411" s="2"/>
      <c r="F411" s="4"/>
      <c r="H411" s="4"/>
      <c r="I411" s="4"/>
      <c r="L411" s="6"/>
    </row>
    <row r="412" spans="2:12" ht="33.75" customHeight="1">
      <c r="B412" s="1"/>
      <c r="D412" s="2"/>
      <c r="F412" s="4"/>
      <c r="H412" s="4"/>
      <c r="I412" s="4"/>
      <c r="L412" s="6"/>
    </row>
    <row r="413" spans="2:12" ht="33.75" customHeight="1">
      <c r="B413" s="1"/>
      <c r="D413" s="2"/>
      <c r="F413" s="4"/>
      <c r="H413" s="4"/>
      <c r="I413" s="4"/>
      <c r="L413" s="6"/>
    </row>
    <row r="414" spans="2:12" ht="33.75" customHeight="1">
      <c r="B414" s="1"/>
      <c r="D414" s="2"/>
      <c r="F414" s="4"/>
      <c r="H414" s="4"/>
      <c r="I414" s="4"/>
      <c r="L414" s="6"/>
    </row>
    <row r="415" spans="2:12" ht="33.75" customHeight="1">
      <c r="B415" s="1"/>
      <c r="D415" s="2"/>
      <c r="F415" s="4"/>
      <c r="H415" s="4"/>
      <c r="I415" s="4"/>
      <c r="L415" s="6"/>
    </row>
    <row r="416" spans="2:12" ht="33.75" customHeight="1">
      <c r="B416" s="1"/>
      <c r="D416" s="2"/>
      <c r="F416" s="4"/>
      <c r="H416" s="4"/>
      <c r="I416" s="4"/>
      <c r="L416" s="6"/>
    </row>
    <row r="417" spans="2:12" ht="33.75" customHeight="1">
      <c r="B417" s="1"/>
      <c r="D417" s="2"/>
      <c r="F417" s="4"/>
      <c r="H417" s="4"/>
      <c r="I417" s="4"/>
      <c r="L417" s="6"/>
    </row>
    <row r="418" spans="2:12" ht="33.75" customHeight="1">
      <c r="B418" s="1"/>
      <c r="D418" s="2"/>
      <c r="F418" s="4"/>
      <c r="H418" s="4"/>
      <c r="I418" s="4"/>
      <c r="L418" s="6"/>
    </row>
    <row r="419" spans="2:12" ht="33.75" customHeight="1">
      <c r="B419" s="1"/>
      <c r="D419" s="2"/>
      <c r="F419" s="4"/>
      <c r="H419" s="4"/>
      <c r="I419" s="4"/>
      <c r="L419" s="6"/>
    </row>
    <row r="420" spans="2:12" ht="33.75" customHeight="1">
      <c r="B420" s="1"/>
      <c r="D420" s="2"/>
      <c r="F420" s="4"/>
      <c r="H420" s="4"/>
      <c r="I420" s="4"/>
      <c r="L420" s="6"/>
    </row>
    <row r="421" spans="2:12" ht="33.75" customHeight="1">
      <c r="B421" s="1"/>
      <c r="D421" s="2"/>
      <c r="F421" s="4"/>
      <c r="H421" s="4"/>
      <c r="I421" s="4"/>
      <c r="L421" s="6"/>
    </row>
    <row r="422" spans="2:12" ht="33.75" customHeight="1">
      <c r="B422" s="1"/>
      <c r="D422" s="2"/>
      <c r="F422" s="4"/>
      <c r="H422" s="4"/>
      <c r="I422" s="4"/>
      <c r="L422" s="6"/>
    </row>
    <row r="423" spans="2:12" ht="33.75" customHeight="1">
      <c r="B423" s="1"/>
      <c r="D423" s="2"/>
      <c r="F423" s="4"/>
      <c r="H423" s="4"/>
      <c r="I423" s="4"/>
      <c r="L423" s="6"/>
    </row>
    <row r="424" spans="2:12" ht="33.75" customHeight="1">
      <c r="B424" s="1"/>
      <c r="D424" s="2"/>
      <c r="F424" s="4"/>
      <c r="H424" s="4"/>
      <c r="I424" s="4"/>
      <c r="L424" s="6"/>
    </row>
    <row r="425" spans="2:12" ht="33.75" customHeight="1">
      <c r="B425" s="1"/>
      <c r="D425" s="2"/>
      <c r="F425" s="4"/>
      <c r="H425" s="4"/>
      <c r="I425" s="4"/>
      <c r="L425" s="6"/>
    </row>
    <row r="426" spans="2:12" ht="33.75" customHeight="1">
      <c r="B426" s="1"/>
      <c r="D426" s="2"/>
      <c r="F426" s="4"/>
      <c r="H426" s="4"/>
      <c r="I426" s="4"/>
      <c r="L426" s="6"/>
    </row>
    <row r="427" spans="2:12" ht="33.75" customHeight="1">
      <c r="B427" s="1"/>
      <c r="D427" s="2"/>
      <c r="F427" s="4"/>
      <c r="H427" s="4"/>
      <c r="I427" s="4"/>
      <c r="L427" s="6"/>
    </row>
    <row r="428" spans="2:12" ht="33.75" customHeight="1">
      <c r="B428" s="1"/>
      <c r="D428" s="2"/>
      <c r="F428" s="4"/>
      <c r="H428" s="4"/>
      <c r="I428" s="4"/>
      <c r="L428" s="6"/>
    </row>
    <row r="429" spans="2:12" ht="33.75" customHeight="1">
      <c r="B429" s="1"/>
      <c r="D429" s="2"/>
      <c r="F429" s="4"/>
      <c r="H429" s="4"/>
      <c r="I429" s="4"/>
      <c r="L429" s="6"/>
    </row>
    <row r="430" spans="2:12" ht="33.75" customHeight="1">
      <c r="B430" s="1"/>
      <c r="D430" s="2"/>
      <c r="F430" s="4"/>
      <c r="H430" s="4"/>
      <c r="I430" s="4"/>
      <c r="L430" s="6"/>
    </row>
    <row r="431" spans="2:12" ht="33.75" customHeight="1">
      <c r="B431" s="1"/>
      <c r="D431" s="2"/>
      <c r="F431" s="4"/>
      <c r="H431" s="4"/>
      <c r="I431" s="4"/>
      <c r="L431" s="6"/>
    </row>
    <row r="432" spans="2:12" ht="33.75" customHeight="1">
      <c r="B432" s="1"/>
      <c r="D432" s="2"/>
      <c r="F432" s="4"/>
      <c r="H432" s="4"/>
      <c r="I432" s="4"/>
      <c r="L432" s="6"/>
    </row>
    <row r="433" spans="2:12" ht="33.75" customHeight="1">
      <c r="B433" s="1"/>
      <c r="D433" s="2"/>
      <c r="F433" s="4"/>
      <c r="H433" s="4"/>
      <c r="I433" s="4"/>
      <c r="L433" s="6"/>
    </row>
    <row r="434" spans="2:12" ht="33.75" customHeight="1">
      <c r="B434" s="1"/>
      <c r="D434" s="2"/>
      <c r="F434" s="4"/>
      <c r="H434" s="4"/>
      <c r="I434" s="4"/>
      <c r="L434" s="6"/>
    </row>
    <row r="435" spans="2:12" ht="33.75" customHeight="1">
      <c r="B435" s="1"/>
      <c r="D435" s="2"/>
      <c r="F435" s="4"/>
      <c r="H435" s="4"/>
      <c r="I435" s="4"/>
      <c r="L435" s="6"/>
    </row>
    <row r="436" spans="2:12" ht="33.75" customHeight="1">
      <c r="B436" s="1"/>
      <c r="D436" s="2"/>
      <c r="F436" s="4"/>
      <c r="H436" s="4"/>
      <c r="I436" s="4"/>
      <c r="L436" s="6"/>
    </row>
    <row r="437" spans="2:12" ht="33.75" customHeight="1">
      <c r="B437" s="1"/>
      <c r="D437" s="2"/>
      <c r="F437" s="4"/>
      <c r="H437" s="4"/>
      <c r="I437" s="4"/>
      <c r="L437" s="6"/>
    </row>
    <row r="438" spans="2:12" ht="33.75" customHeight="1">
      <c r="B438" s="1"/>
      <c r="D438" s="2"/>
      <c r="F438" s="4"/>
      <c r="H438" s="4"/>
      <c r="I438" s="4"/>
      <c r="L438" s="6"/>
    </row>
    <row r="439" spans="2:12" ht="33.75" customHeight="1">
      <c r="B439" s="1"/>
      <c r="D439" s="2"/>
      <c r="F439" s="4"/>
      <c r="H439" s="4"/>
      <c r="I439" s="4"/>
      <c r="L439" s="6"/>
    </row>
    <row r="440" spans="2:12" ht="33.75" customHeight="1">
      <c r="B440" s="1"/>
      <c r="D440" s="2"/>
      <c r="F440" s="4"/>
      <c r="H440" s="4"/>
      <c r="I440" s="4"/>
      <c r="L440" s="6"/>
    </row>
    <row r="441" spans="2:12" ht="33.75" customHeight="1">
      <c r="B441" s="1"/>
      <c r="D441" s="2"/>
      <c r="F441" s="4"/>
      <c r="H441" s="4"/>
      <c r="I441" s="4"/>
      <c r="L441" s="6"/>
    </row>
    <row r="442" spans="2:12" ht="33.75" customHeight="1">
      <c r="B442" s="1"/>
      <c r="D442" s="2"/>
      <c r="F442" s="4"/>
      <c r="H442" s="4"/>
      <c r="I442" s="4"/>
      <c r="L442" s="6"/>
    </row>
    <row r="443" spans="2:12" ht="33.75" customHeight="1">
      <c r="B443" s="1"/>
      <c r="D443" s="2"/>
      <c r="F443" s="4"/>
      <c r="H443" s="4"/>
      <c r="I443" s="4"/>
      <c r="L443" s="6"/>
    </row>
    <row r="444" spans="2:12" ht="33.75" customHeight="1">
      <c r="B444" s="1"/>
      <c r="D444" s="2"/>
      <c r="F444" s="4"/>
      <c r="H444" s="4"/>
      <c r="I444" s="4"/>
      <c r="L444" s="6"/>
    </row>
    <row r="445" spans="2:12" ht="33.75" customHeight="1">
      <c r="B445" s="1"/>
      <c r="D445" s="2"/>
      <c r="F445" s="4"/>
      <c r="H445" s="4"/>
      <c r="I445" s="4"/>
      <c r="L445" s="6"/>
    </row>
    <row r="446" spans="2:12" ht="33.75" customHeight="1">
      <c r="B446" s="1"/>
      <c r="D446" s="2"/>
      <c r="F446" s="4"/>
      <c r="H446" s="4"/>
      <c r="I446" s="4"/>
      <c r="L446" s="6"/>
    </row>
    <row r="447" spans="2:12" ht="33.75" customHeight="1">
      <c r="B447" s="1"/>
      <c r="D447" s="2"/>
      <c r="F447" s="4"/>
      <c r="H447" s="4"/>
      <c r="I447" s="4"/>
      <c r="L447" s="6"/>
    </row>
    <row r="448" spans="2:12" ht="33.75" customHeight="1">
      <c r="B448" s="1"/>
      <c r="D448" s="2"/>
      <c r="F448" s="4"/>
      <c r="H448" s="4"/>
      <c r="I448" s="4"/>
      <c r="L448" s="6"/>
    </row>
    <row r="449" spans="2:12" ht="33.75" customHeight="1">
      <c r="B449" s="1"/>
      <c r="D449" s="2"/>
      <c r="F449" s="4"/>
      <c r="H449" s="4"/>
      <c r="I449" s="4"/>
      <c r="L449" s="6"/>
    </row>
    <row r="450" spans="2:12" ht="33.75" customHeight="1">
      <c r="B450" s="1"/>
      <c r="D450" s="2"/>
      <c r="F450" s="4"/>
      <c r="H450" s="4"/>
      <c r="I450" s="4"/>
      <c r="L450" s="6"/>
    </row>
    <row r="451" spans="2:12" ht="33.75" customHeight="1">
      <c r="B451" s="1"/>
      <c r="D451" s="2"/>
      <c r="F451" s="4"/>
      <c r="H451" s="4"/>
      <c r="I451" s="4"/>
      <c r="L451" s="6"/>
    </row>
    <row r="452" spans="2:12" ht="33.75" customHeight="1">
      <c r="B452" s="1"/>
      <c r="D452" s="2"/>
      <c r="F452" s="4"/>
      <c r="H452" s="4"/>
      <c r="I452" s="4"/>
      <c r="L452" s="6"/>
    </row>
    <row r="453" spans="2:12" ht="33.75" customHeight="1">
      <c r="B453" s="1"/>
      <c r="D453" s="2"/>
      <c r="F453" s="4"/>
      <c r="H453" s="4"/>
      <c r="I453" s="4"/>
      <c r="L453" s="6"/>
    </row>
    <row r="454" spans="2:12" ht="33.75" customHeight="1">
      <c r="B454" s="1"/>
      <c r="D454" s="2"/>
      <c r="F454" s="4"/>
      <c r="H454" s="4"/>
      <c r="I454" s="4"/>
      <c r="L454" s="6"/>
    </row>
    <row r="455" spans="2:12" ht="33.75" customHeight="1">
      <c r="B455" s="1"/>
      <c r="D455" s="2"/>
      <c r="F455" s="4"/>
      <c r="H455" s="4"/>
      <c r="I455" s="4"/>
      <c r="L455" s="6"/>
    </row>
    <row r="456" spans="2:12" ht="33.75" customHeight="1">
      <c r="B456" s="1"/>
      <c r="D456" s="2"/>
      <c r="F456" s="4"/>
      <c r="H456" s="4"/>
      <c r="I456" s="4"/>
      <c r="L456" s="6"/>
    </row>
    <row r="457" spans="2:12" ht="33.75" customHeight="1">
      <c r="B457" s="1"/>
      <c r="D457" s="2"/>
      <c r="F457" s="4"/>
      <c r="H457" s="4"/>
      <c r="I457" s="4"/>
      <c r="L457" s="6"/>
    </row>
    <row r="458" spans="2:12" ht="33.75" customHeight="1">
      <c r="B458" s="1"/>
      <c r="D458" s="2"/>
      <c r="F458" s="4"/>
      <c r="H458" s="4"/>
      <c r="I458" s="4"/>
      <c r="L458" s="6"/>
    </row>
    <row r="459" spans="2:12" ht="33.75" customHeight="1">
      <c r="B459" s="1"/>
      <c r="D459" s="2"/>
      <c r="F459" s="4"/>
      <c r="H459" s="4"/>
      <c r="I459" s="4"/>
      <c r="L459" s="6"/>
    </row>
    <row r="460" spans="2:12" ht="33.75" customHeight="1">
      <c r="B460" s="1"/>
      <c r="D460" s="2"/>
      <c r="F460" s="4"/>
      <c r="H460" s="4"/>
      <c r="I460" s="4"/>
      <c r="L460" s="6"/>
    </row>
    <row r="461" spans="2:12" ht="33.75" customHeight="1">
      <c r="B461" s="1"/>
      <c r="D461" s="2"/>
      <c r="F461" s="4"/>
      <c r="H461" s="4"/>
      <c r="I461" s="4"/>
      <c r="L461" s="6"/>
    </row>
    <row r="462" spans="2:12" ht="33.75" customHeight="1">
      <c r="B462" s="1"/>
      <c r="D462" s="2"/>
      <c r="F462" s="4"/>
      <c r="H462" s="4"/>
      <c r="I462" s="4"/>
      <c r="L462" s="6"/>
    </row>
    <row r="463" spans="2:12" ht="33.75" customHeight="1">
      <c r="B463" s="1"/>
      <c r="D463" s="2"/>
      <c r="F463" s="4"/>
      <c r="H463" s="4"/>
      <c r="I463" s="4"/>
      <c r="L463" s="6"/>
    </row>
    <row r="464" spans="2:12" ht="33.75" customHeight="1">
      <c r="B464" s="1"/>
      <c r="D464" s="2"/>
      <c r="F464" s="4"/>
      <c r="H464" s="4"/>
      <c r="I464" s="4"/>
      <c r="L464" s="6"/>
    </row>
    <row r="465" spans="2:12" ht="33.75" customHeight="1">
      <c r="B465" s="1"/>
      <c r="D465" s="2"/>
      <c r="F465" s="4"/>
      <c r="H465" s="4"/>
      <c r="I465" s="4"/>
      <c r="L465" s="6"/>
    </row>
    <row r="466" spans="2:12" ht="33.75" customHeight="1">
      <c r="B466" s="1"/>
      <c r="D466" s="2"/>
      <c r="F466" s="4"/>
      <c r="H466" s="4"/>
      <c r="I466" s="4"/>
      <c r="L466" s="6"/>
    </row>
    <row r="467" spans="2:12" ht="33.75" customHeight="1">
      <c r="B467" s="1"/>
      <c r="D467" s="2"/>
      <c r="F467" s="4"/>
      <c r="H467" s="4"/>
      <c r="I467" s="4"/>
      <c r="L467" s="6"/>
    </row>
    <row r="468" spans="2:12" ht="33.75" customHeight="1">
      <c r="B468" s="1"/>
      <c r="D468" s="2"/>
      <c r="F468" s="4"/>
      <c r="H468" s="4"/>
      <c r="I468" s="4"/>
      <c r="L468" s="6"/>
    </row>
    <row r="469" spans="2:12" ht="33.75" customHeight="1">
      <c r="B469" s="1"/>
      <c r="D469" s="2"/>
      <c r="F469" s="4"/>
      <c r="H469" s="4"/>
      <c r="I469" s="4"/>
      <c r="L469" s="6"/>
    </row>
    <row r="470" spans="2:12" ht="33.75" customHeight="1">
      <c r="B470" s="1"/>
      <c r="D470" s="2"/>
      <c r="F470" s="4"/>
      <c r="H470" s="4"/>
      <c r="I470" s="4"/>
      <c r="L470" s="6"/>
    </row>
    <row r="471" spans="2:12" ht="33.75" customHeight="1">
      <c r="B471" s="1"/>
      <c r="D471" s="2"/>
      <c r="F471" s="4"/>
      <c r="H471" s="4"/>
      <c r="I471" s="4"/>
      <c r="L471" s="6"/>
    </row>
    <row r="472" spans="2:12" ht="33.75" customHeight="1">
      <c r="B472" s="1"/>
      <c r="D472" s="2"/>
      <c r="F472" s="4"/>
      <c r="H472" s="4"/>
      <c r="I472" s="4"/>
      <c r="L472" s="6"/>
    </row>
    <row r="473" spans="2:12" ht="33.75" customHeight="1">
      <c r="B473" s="1"/>
      <c r="D473" s="2"/>
      <c r="F473" s="4"/>
      <c r="H473" s="4"/>
      <c r="I473" s="4"/>
      <c r="L473" s="6"/>
    </row>
    <row r="474" spans="2:12" ht="33.75" customHeight="1">
      <c r="B474" s="1"/>
      <c r="D474" s="2"/>
      <c r="F474" s="4"/>
      <c r="H474" s="4"/>
      <c r="I474" s="4"/>
      <c r="L474" s="6"/>
    </row>
    <row r="475" spans="2:12" ht="33.75" customHeight="1">
      <c r="B475" s="1"/>
      <c r="D475" s="2"/>
      <c r="F475" s="4"/>
      <c r="H475" s="4"/>
      <c r="I475" s="4"/>
      <c r="L475" s="6"/>
    </row>
    <row r="476" spans="2:12" ht="33.75" customHeight="1">
      <c r="B476" s="1"/>
      <c r="D476" s="2"/>
      <c r="F476" s="4"/>
      <c r="H476" s="4"/>
      <c r="I476" s="4"/>
      <c r="L476" s="6"/>
    </row>
    <row r="477" spans="2:12" ht="33.75" customHeight="1">
      <c r="B477" s="1"/>
      <c r="D477" s="2"/>
      <c r="F477" s="4"/>
      <c r="H477" s="4"/>
      <c r="I477" s="4"/>
      <c r="L477" s="6"/>
    </row>
    <row r="478" spans="2:12" ht="33.75" customHeight="1">
      <c r="B478" s="1"/>
      <c r="D478" s="2"/>
      <c r="F478" s="4"/>
      <c r="H478" s="4"/>
      <c r="I478" s="4"/>
      <c r="L478" s="6"/>
    </row>
    <row r="479" spans="2:12" ht="33.75" customHeight="1">
      <c r="B479" s="1"/>
      <c r="D479" s="2"/>
      <c r="F479" s="4"/>
      <c r="H479" s="4"/>
      <c r="I479" s="4"/>
      <c r="L479" s="6"/>
    </row>
    <row r="480" spans="2:12" ht="33.75" customHeight="1">
      <c r="B480" s="1"/>
      <c r="D480" s="2"/>
      <c r="F480" s="4"/>
      <c r="H480" s="4"/>
      <c r="I480" s="4"/>
      <c r="L480" s="6"/>
    </row>
    <row r="481" spans="2:12" ht="33.75" customHeight="1">
      <c r="B481" s="1"/>
      <c r="D481" s="2"/>
      <c r="F481" s="4"/>
      <c r="H481" s="4"/>
      <c r="I481" s="4"/>
      <c r="L481" s="6"/>
    </row>
    <row r="482" spans="2:12" ht="33.75" customHeight="1">
      <c r="B482" s="1"/>
      <c r="D482" s="2"/>
      <c r="F482" s="4"/>
      <c r="H482" s="4"/>
      <c r="I482" s="4"/>
      <c r="L482" s="6"/>
    </row>
    <row r="483" spans="2:12" ht="33.75" customHeight="1">
      <c r="B483" s="1"/>
      <c r="D483" s="2"/>
      <c r="F483" s="4"/>
      <c r="H483" s="4"/>
      <c r="I483" s="4"/>
      <c r="L483" s="6"/>
    </row>
    <row r="484" spans="2:12" ht="33.75" customHeight="1">
      <c r="B484" s="1"/>
      <c r="D484" s="2"/>
      <c r="F484" s="4"/>
      <c r="H484" s="4"/>
      <c r="I484" s="4"/>
      <c r="L484" s="6"/>
    </row>
    <row r="485" spans="2:12" ht="33.75" customHeight="1">
      <c r="B485" s="1"/>
      <c r="D485" s="2"/>
      <c r="F485" s="4"/>
      <c r="H485" s="4"/>
      <c r="I485" s="4"/>
      <c r="L485" s="6"/>
    </row>
    <row r="486" spans="2:12" ht="33.75" customHeight="1">
      <c r="B486" s="1"/>
      <c r="D486" s="2"/>
      <c r="F486" s="4"/>
      <c r="H486" s="4"/>
      <c r="I486" s="4"/>
      <c r="L486" s="6"/>
    </row>
    <row r="487" spans="2:12" ht="33.75" customHeight="1">
      <c r="B487" s="1"/>
      <c r="D487" s="2"/>
      <c r="F487" s="4"/>
      <c r="H487" s="4"/>
      <c r="I487" s="4"/>
      <c r="L487" s="6"/>
    </row>
    <row r="488" spans="2:12" ht="33.75" customHeight="1">
      <c r="B488" s="1"/>
      <c r="D488" s="2"/>
      <c r="F488" s="4"/>
      <c r="H488" s="4"/>
      <c r="I488" s="4"/>
      <c r="L488" s="6"/>
    </row>
    <row r="489" spans="2:12" ht="33.75" customHeight="1">
      <c r="B489" s="1"/>
      <c r="D489" s="2"/>
      <c r="F489" s="4"/>
      <c r="H489" s="4"/>
      <c r="I489" s="4"/>
      <c r="L489" s="6"/>
    </row>
    <row r="490" spans="2:12" ht="33.75" customHeight="1">
      <c r="B490" s="1"/>
      <c r="D490" s="2"/>
      <c r="F490" s="4"/>
      <c r="H490" s="4"/>
      <c r="I490" s="4"/>
      <c r="L490" s="6"/>
    </row>
    <row r="491" spans="2:12" ht="33.75" customHeight="1">
      <c r="B491" s="1"/>
      <c r="D491" s="2"/>
      <c r="F491" s="4"/>
      <c r="H491" s="4"/>
      <c r="I491" s="4"/>
      <c r="L491" s="6"/>
    </row>
    <row r="492" spans="2:12" ht="33.75" customHeight="1">
      <c r="B492" s="1"/>
      <c r="D492" s="2"/>
      <c r="F492" s="4"/>
      <c r="H492" s="4"/>
      <c r="I492" s="4"/>
      <c r="L492" s="6"/>
    </row>
    <row r="493" spans="2:12" ht="33.75" customHeight="1">
      <c r="B493" s="1"/>
      <c r="D493" s="2"/>
      <c r="F493" s="4"/>
      <c r="H493" s="4"/>
      <c r="I493" s="4"/>
      <c r="L493" s="6"/>
    </row>
    <row r="494" spans="2:12" ht="33.75" customHeight="1">
      <c r="B494" s="1"/>
      <c r="D494" s="2"/>
      <c r="F494" s="4"/>
      <c r="H494" s="4"/>
      <c r="I494" s="4"/>
      <c r="L494" s="6"/>
    </row>
    <row r="495" spans="2:12" ht="33.75" customHeight="1">
      <c r="B495" s="1"/>
      <c r="D495" s="2"/>
      <c r="F495" s="4"/>
      <c r="H495" s="4"/>
      <c r="I495" s="4"/>
      <c r="L495" s="6"/>
    </row>
    <row r="496" spans="2:12" ht="33.75" customHeight="1">
      <c r="B496" s="1"/>
      <c r="D496" s="2"/>
      <c r="F496" s="4"/>
      <c r="H496" s="4"/>
      <c r="I496" s="4"/>
      <c r="L496" s="6"/>
    </row>
    <row r="497" spans="2:12" ht="33.75" customHeight="1">
      <c r="B497" s="1"/>
      <c r="D497" s="2"/>
      <c r="F497" s="4"/>
      <c r="H497" s="4"/>
      <c r="I497" s="4"/>
      <c r="L497" s="6"/>
    </row>
    <row r="498" spans="2:12" ht="33.75" customHeight="1">
      <c r="B498" s="1"/>
      <c r="D498" s="2"/>
      <c r="F498" s="4"/>
      <c r="H498" s="4"/>
      <c r="I498" s="4"/>
      <c r="L498" s="6"/>
    </row>
    <row r="499" spans="2:12" ht="33.75" customHeight="1">
      <c r="B499" s="1"/>
      <c r="D499" s="2"/>
      <c r="F499" s="4"/>
      <c r="H499" s="4"/>
      <c r="I499" s="4"/>
      <c r="L499" s="6"/>
    </row>
    <row r="500" spans="2:12" ht="33.75" customHeight="1">
      <c r="B500" s="1"/>
      <c r="D500" s="2"/>
      <c r="F500" s="4"/>
      <c r="H500" s="4"/>
      <c r="I500" s="4"/>
      <c r="L500" s="6"/>
    </row>
    <row r="501" spans="2:12" ht="33.75" customHeight="1">
      <c r="B501" s="1"/>
      <c r="D501" s="2"/>
      <c r="F501" s="4"/>
      <c r="H501" s="4"/>
      <c r="I501" s="4"/>
      <c r="L501" s="6"/>
    </row>
    <row r="502" spans="2:12" ht="33.75" customHeight="1">
      <c r="B502" s="1"/>
      <c r="D502" s="2"/>
      <c r="F502" s="4"/>
      <c r="H502" s="4"/>
      <c r="I502" s="4"/>
      <c r="L502" s="6"/>
    </row>
    <row r="503" spans="2:12" ht="33.75" customHeight="1">
      <c r="B503" s="1"/>
      <c r="D503" s="2"/>
      <c r="F503" s="4"/>
      <c r="H503" s="4"/>
      <c r="I503" s="4"/>
      <c r="L503" s="6"/>
    </row>
    <row r="504" spans="2:12" ht="33.75" customHeight="1">
      <c r="B504" s="1"/>
      <c r="D504" s="2"/>
      <c r="F504" s="4"/>
      <c r="H504" s="4"/>
      <c r="I504" s="4"/>
      <c r="L504" s="6"/>
    </row>
    <row r="505" spans="2:12" ht="33.75" customHeight="1">
      <c r="B505" s="1"/>
      <c r="D505" s="2"/>
      <c r="F505" s="4"/>
      <c r="H505" s="4"/>
      <c r="I505" s="4"/>
      <c r="L505" s="6"/>
    </row>
    <row r="506" spans="2:12" ht="33.75" customHeight="1">
      <c r="B506" s="1"/>
      <c r="D506" s="2"/>
      <c r="F506" s="4"/>
      <c r="H506" s="4"/>
      <c r="I506" s="4"/>
      <c r="L506" s="6"/>
    </row>
    <row r="507" spans="2:12" ht="33.75" customHeight="1">
      <c r="B507" s="1"/>
      <c r="D507" s="2"/>
      <c r="F507" s="4"/>
      <c r="H507" s="4"/>
      <c r="I507" s="4"/>
      <c r="L507" s="6"/>
    </row>
    <row r="508" spans="2:12" ht="33.75" customHeight="1">
      <c r="B508" s="1"/>
      <c r="D508" s="2"/>
      <c r="F508" s="4"/>
      <c r="H508" s="4"/>
      <c r="I508" s="4"/>
      <c r="L508" s="6"/>
    </row>
    <row r="509" spans="2:12" ht="33.75" customHeight="1">
      <c r="B509" s="1"/>
      <c r="D509" s="2"/>
      <c r="F509" s="4"/>
      <c r="H509" s="4"/>
      <c r="I509" s="4"/>
      <c r="L509" s="6"/>
    </row>
    <row r="510" spans="2:12" ht="33.75" customHeight="1">
      <c r="B510" s="1"/>
      <c r="D510" s="2"/>
      <c r="F510" s="4"/>
      <c r="H510" s="4"/>
      <c r="I510" s="4"/>
      <c r="L510" s="6"/>
    </row>
    <row r="511" spans="2:12" ht="33.75" customHeight="1">
      <c r="B511" s="1"/>
      <c r="D511" s="2"/>
      <c r="F511" s="4"/>
      <c r="H511" s="4"/>
      <c r="I511" s="4"/>
      <c r="L511" s="6"/>
    </row>
    <row r="512" spans="2:12" ht="33.75" customHeight="1">
      <c r="B512" s="1"/>
      <c r="D512" s="2"/>
      <c r="F512" s="4"/>
      <c r="H512" s="4"/>
      <c r="I512" s="4"/>
      <c r="L512" s="6"/>
    </row>
    <row r="513" spans="2:12" ht="33.75" customHeight="1">
      <c r="B513" s="1"/>
      <c r="D513" s="2"/>
      <c r="F513" s="4"/>
      <c r="H513" s="4"/>
      <c r="I513" s="4"/>
      <c r="L513" s="6"/>
    </row>
    <row r="514" spans="2:12" ht="33.75" customHeight="1">
      <c r="B514" s="1"/>
      <c r="D514" s="2"/>
      <c r="F514" s="4"/>
      <c r="H514" s="4"/>
      <c r="I514" s="4"/>
      <c r="L514" s="6"/>
    </row>
    <row r="515" spans="2:12" ht="33.75" customHeight="1">
      <c r="B515" s="1"/>
      <c r="D515" s="2"/>
      <c r="F515" s="4"/>
      <c r="H515" s="4"/>
      <c r="I515" s="4"/>
      <c r="L515" s="6"/>
    </row>
    <row r="516" spans="2:12" ht="33.75" customHeight="1">
      <c r="B516" s="1"/>
      <c r="D516" s="2"/>
      <c r="F516" s="4"/>
      <c r="H516" s="4"/>
      <c r="I516" s="4"/>
      <c r="L516" s="6"/>
    </row>
    <row r="517" spans="2:12" ht="33.75" customHeight="1">
      <c r="B517" s="1"/>
      <c r="D517" s="2"/>
      <c r="F517" s="4"/>
      <c r="H517" s="4"/>
      <c r="I517" s="4"/>
      <c r="L517" s="6"/>
    </row>
    <row r="518" spans="2:12" ht="33.75" customHeight="1">
      <c r="B518" s="1"/>
      <c r="D518" s="2"/>
      <c r="F518" s="4"/>
      <c r="H518" s="4"/>
      <c r="I518" s="4"/>
      <c r="L518" s="6"/>
    </row>
    <row r="519" spans="2:12" ht="33.75" customHeight="1">
      <c r="B519" s="1"/>
      <c r="D519" s="2"/>
      <c r="F519" s="4"/>
      <c r="H519" s="4"/>
      <c r="I519" s="4"/>
      <c r="L519" s="6"/>
    </row>
    <row r="520" spans="2:12" ht="33.75" customHeight="1">
      <c r="B520" s="1"/>
      <c r="D520" s="2"/>
      <c r="F520" s="4"/>
      <c r="H520" s="4"/>
      <c r="I520" s="4"/>
      <c r="L520" s="6"/>
    </row>
    <row r="521" spans="2:12" ht="33.75" customHeight="1">
      <c r="B521" s="1"/>
      <c r="D521" s="2"/>
      <c r="F521" s="4"/>
      <c r="H521" s="4"/>
      <c r="I521" s="4"/>
      <c r="L521" s="6"/>
    </row>
    <row r="522" spans="2:12" ht="33.75" customHeight="1">
      <c r="B522" s="1"/>
      <c r="D522" s="2"/>
      <c r="F522" s="4"/>
      <c r="H522" s="4"/>
      <c r="I522" s="4"/>
      <c r="L522" s="6"/>
    </row>
    <row r="523" spans="2:12" ht="33.75" customHeight="1">
      <c r="B523" s="1"/>
      <c r="D523" s="2"/>
      <c r="F523" s="4"/>
      <c r="H523" s="4"/>
      <c r="I523" s="4"/>
      <c r="L523" s="6"/>
    </row>
    <row r="524" spans="2:12" ht="33.75" customHeight="1">
      <c r="B524" s="1"/>
      <c r="D524" s="2"/>
      <c r="F524" s="4"/>
      <c r="H524" s="4"/>
      <c r="I524" s="4"/>
      <c r="L524" s="6"/>
    </row>
    <row r="525" spans="2:12" ht="33.75" customHeight="1">
      <c r="B525" s="1"/>
      <c r="D525" s="2"/>
      <c r="F525" s="4"/>
      <c r="H525" s="4"/>
      <c r="I525" s="4"/>
      <c r="L525" s="6"/>
    </row>
    <row r="526" spans="2:12" ht="33.75" customHeight="1">
      <c r="B526" s="1"/>
      <c r="D526" s="2"/>
      <c r="F526" s="4"/>
      <c r="H526" s="4"/>
      <c r="I526" s="4"/>
      <c r="L526" s="6"/>
    </row>
    <row r="527" spans="2:12" ht="33.75" customHeight="1">
      <c r="B527" s="1"/>
      <c r="D527" s="2"/>
      <c r="F527" s="4"/>
      <c r="H527" s="4"/>
      <c r="I527" s="4"/>
      <c r="L527" s="6"/>
    </row>
    <row r="528" spans="2:12" ht="33.75" customHeight="1">
      <c r="B528" s="1"/>
      <c r="D528" s="2"/>
      <c r="F528" s="4"/>
      <c r="H528" s="4"/>
      <c r="I528" s="4"/>
      <c r="L528" s="6"/>
    </row>
    <row r="529" spans="2:12" ht="33.75" customHeight="1">
      <c r="B529" s="1"/>
      <c r="D529" s="2"/>
      <c r="F529" s="4"/>
      <c r="H529" s="4"/>
      <c r="I529" s="4"/>
      <c r="L529" s="6"/>
    </row>
    <row r="530" spans="2:12" ht="33.75" customHeight="1">
      <c r="B530" s="1"/>
      <c r="D530" s="2"/>
      <c r="F530" s="4"/>
      <c r="H530" s="4"/>
      <c r="I530" s="4"/>
      <c r="L530" s="6"/>
    </row>
    <row r="531" spans="2:12" ht="33.75" customHeight="1">
      <c r="B531" s="1"/>
      <c r="D531" s="2"/>
      <c r="F531" s="4"/>
      <c r="H531" s="4"/>
      <c r="I531" s="4"/>
      <c r="L531" s="6"/>
    </row>
    <row r="532" spans="2:12" ht="33.75" customHeight="1">
      <c r="B532" s="1"/>
      <c r="D532" s="2"/>
      <c r="F532" s="4"/>
      <c r="H532" s="4"/>
      <c r="I532" s="4"/>
      <c r="L532" s="6"/>
    </row>
    <row r="533" spans="2:12" ht="33.75" customHeight="1">
      <c r="B533" s="1"/>
      <c r="D533" s="2"/>
      <c r="F533" s="4"/>
      <c r="H533" s="4"/>
      <c r="I533" s="4"/>
      <c r="L533" s="6"/>
    </row>
    <row r="534" spans="2:12" ht="33.75" customHeight="1">
      <c r="B534" s="1"/>
      <c r="D534" s="2"/>
      <c r="F534" s="4"/>
      <c r="H534" s="4"/>
      <c r="I534" s="4"/>
      <c r="L534" s="6"/>
    </row>
    <row r="535" spans="2:12" ht="33.75" customHeight="1">
      <c r="B535" s="1"/>
      <c r="D535" s="2"/>
      <c r="F535" s="4"/>
      <c r="H535" s="4"/>
      <c r="I535" s="4"/>
      <c r="L535" s="6"/>
    </row>
    <row r="536" spans="2:12" ht="33.75" customHeight="1">
      <c r="B536" s="1"/>
      <c r="D536" s="2"/>
      <c r="F536" s="4"/>
      <c r="H536" s="4"/>
      <c r="I536" s="4"/>
      <c r="L536" s="6"/>
    </row>
    <row r="537" spans="2:12" ht="33.75" customHeight="1">
      <c r="B537" s="1"/>
      <c r="D537" s="2"/>
      <c r="F537" s="4"/>
      <c r="H537" s="4"/>
      <c r="I537" s="4"/>
      <c r="L537" s="6"/>
    </row>
    <row r="538" spans="2:12" ht="33.75" customHeight="1">
      <c r="B538" s="1"/>
      <c r="D538" s="2"/>
      <c r="F538" s="4"/>
      <c r="H538" s="4"/>
      <c r="I538" s="4"/>
      <c r="L538" s="6"/>
    </row>
    <row r="539" spans="2:12" ht="33.75" customHeight="1">
      <c r="B539" s="1"/>
      <c r="D539" s="2"/>
      <c r="F539" s="4"/>
      <c r="H539" s="4"/>
      <c r="I539" s="4"/>
      <c r="L539" s="6"/>
    </row>
    <row r="540" spans="2:12" ht="33.75" customHeight="1">
      <c r="B540" s="1"/>
      <c r="D540" s="2"/>
      <c r="F540" s="4"/>
      <c r="H540" s="4"/>
      <c r="I540" s="4"/>
      <c r="L540" s="6"/>
    </row>
    <row r="541" spans="2:12" ht="33.75" customHeight="1">
      <c r="B541" s="1"/>
      <c r="D541" s="2"/>
      <c r="F541" s="4"/>
      <c r="H541" s="4"/>
      <c r="I541" s="4"/>
      <c r="L541" s="6"/>
    </row>
    <row r="542" spans="2:12" ht="33.75" customHeight="1">
      <c r="B542" s="1"/>
      <c r="D542" s="2"/>
      <c r="F542" s="4"/>
      <c r="H542" s="4"/>
      <c r="I542" s="4"/>
      <c r="L542" s="6"/>
    </row>
    <row r="543" spans="2:12" ht="33.75" customHeight="1">
      <c r="B543" s="1"/>
      <c r="D543" s="2"/>
      <c r="F543" s="4"/>
      <c r="H543" s="4"/>
      <c r="I543" s="4"/>
      <c r="L543" s="6"/>
    </row>
    <row r="544" spans="2:12" ht="33.75" customHeight="1">
      <c r="B544" s="1"/>
      <c r="D544" s="2"/>
      <c r="F544" s="4"/>
      <c r="H544" s="4"/>
      <c r="I544" s="4"/>
      <c r="L544" s="6"/>
    </row>
    <row r="545" spans="2:12" ht="33.75" customHeight="1">
      <c r="B545" s="1"/>
      <c r="D545" s="2"/>
      <c r="F545" s="4"/>
      <c r="H545" s="4"/>
      <c r="I545" s="4"/>
      <c r="L545" s="6"/>
    </row>
    <row r="546" spans="2:12" ht="33.75" customHeight="1">
      <c r="B546" s="1"/>
      <c r="D546" s="2"/>
      <c r="F546" s="4"/>
      <c r="H546" s="4"/>
      <c r="I546" s="4"/>
      <c r="L546" s="6"/>
    </row>
    <row r="547" spans="2:12" ht="33.75" customHeight="1">
      <c r="B547" s="1"/>
      <c r="D547" s="2"/>
      <c r="F547" s="4"/>
      <c r="H547" s="4"/>
      <c r="I547" s="4"/>
      <c r="L547" s="6"/>
    </row>
    <row r="548" spans="2:12" ht="33.75" customHeight="1">
      <c r="B548" s="1"/>
      <c r="D548" s="2"/>
      <c r="F548" s="4"/>
      <c r="H548" s="4"/>
      <c r="I548" s="4"/>
      <c r="L548" s="6"/>
    </row>
    <row r="549" spans="2:12" ht="33.75" customHeight="1">
      <c r="B549" s="1"/>
      <c r="D549" s="2"/>
      <c r="F549" s="4"/>
      <c r="H549" s="4"/>
      <c r="I549" s="4"/>
      <c r="L549" s="6"/>
    </row>
    <row r="550" spans="2:12" ht="33.75" customHeight="1">
      <c r="B550" s="1"/>
      <c r="D550" s="2"/>
      <c r="F550" s="4"/>
      <c r="H550" s="4"/>
      <c r="I550" s="4"/>
      <c r="L550" s="6"/>
    </row>
    <row r="551" spans="2:12" ht="33.75" customHeight="1">
      <c r="B551" s="1"/>
      <c r="D551" s="2"/>
      <c r="F551" s="4"/>
      <c r="H551" s="4"/>
      <c r="I551" s="4"/>
      <c r="L551" s="6"/>
    </row>
    <row r="552" spans="2:12" ht="33.75" customHeight="1">
      <c r="B552" s="1"/>
      <c r="D552" s="2"/>
      <c r="F552" s="4"/>
      <c r="H552" s="4"/>
      <c r="I552" s="4"/>
      <c r="L552" s="6"/>
    </row>
    <row r="553" spans="2:12" ht="33.75" customHeight="1">
      <c r="B553" s="1"/>
      <c r="D553" s="2"/>
      <c r="F553" s="4"/>
      <c r="H553" s="4"/>
      <c r="I553" s="4"/>
      <c r="L553" s="6"/>
    </row>
    <row r="554" spans="2:12" ht="33.75" customHeight="1">
      <c r="B554" s="1"/>
      <c r="D554" s="2"/>
      <c r="F554" s="4"/>
      <c r="H554" s="4"/>
      <c r="I554" s="4"/>
      <c r="L554" s="6"/>
    </row>
    <row r="555" spans="2:12" ht="33.75" customHeight="1">
      <c r="B555" s="1"/>
      <c r="D555" s="2"/>
      <c r="F555" s="4"/>
      <c r="H555" s="4"/>
      <c r="I555" s="4"/>
      <c r="L555" s="6"/>
    </row>
    <row r="556" spans="2:12" ht="33.75" customHeight="1">
      <c r="B556" s="1"/>
      <c r="D556" s="2"/>
      <c r="F556" s="4"/>
      <c r="H556" s="4"/>
      <c r="I556" s="4"/>
      <c r="L556" s="6"/>
    </row>
    <row r="557" spans="2:12" ht="33.75" customHeight="1">
      <c r="B557" s="1"/>
      <c r="D557" s="2"/>
      <c r="F557" s="4"/>
      <c r="H557" s="4"/>
      <c r="I557" s="4"/>
      <c r="L557" s="6"/>
    </row>
    <row r="558" spans="2:12" ht="33.75" customHeight="1">
      <c r="B558" s="1"/>
      <c r="D558" s="2"/>
      <c r="F558" s="4"/>
      <c r="H558" s="4"/>
      <c r="I558" s="4"/>
      <c r="L558" s="6"/>
    </row>
    <row r="559" spans="2:12" ht="33.75" customHeight="1">
      <c r="B559" s="1"/>
      <c r="D559" s="2"/>
      <c r="F559" s="4"/>
      <c r="H559" s="4"/>
      <c r="I559" s="4"/>
      <c r="L559" s="6"/>
    </row>
    <row r="560" spans="2:12" ht="33.75" customHeight="1">
      <c r="B560" s="1"/>
      <c r="D560" s="2"/>
      <c r="F560" s="4"/>
      <c r="H560" s="4"/>
      <c r="I560" s="4"/>
      <c r="L560" s="6"/>
    </row>
    <row r="561" spans="2:12" ht="33.75" customHeight="1">
      <c r="B561" s="1"/>
      <c r="D561" s="2"/>
      <c r="F561" s="4"/>
      <c r="H561" s="4"/>
      <c r="I561" s="4"/>
      <c r="L561" s="6"/>
    </row>
    <row r="562" spans="2:12" ht="33.75" customHeight="1">
      <c r="B562" s="1"/>
      <c r="D562" s="2"/>
      <c r="F562" s="4"/>
      <c r="H562" s="4"/>
      <c r="I562" s="4"/>
      <c r="L562" s="6"/>
    </row>
    <row r="563" spans="2:12" ht="33.75" customHeight="1">
      <c r="B563" s="1"/>
      <c r="D563" s="2"/>
      <c r="F563" s="4"/>
      <c r="H563" s="4"/>
      <c r="I563" s="4"/>
      <c r="L563" s="6"/>
    </row>
    <row r="564" spans="2:12" ht="33.75" customHeight="1">
      <c r="B564" s="1"/>
      <c r="D564" s="2"/>
      <c r="F564" s="4"/>
      <c r="H564" s="4"/>
      <c r="I564" s="4"/>
      <c r="L564" s="6"/>
    </row>
    <row r="565" spans="2:12" ht="33.75" customHeight="1">
      <c r="B565" s="1"/>
      <c r="D565" s="2"/>
      <c r="F565" s="4"/>
      <c r="H565" s="4"/>
      <c r="I565" s="4"/>
      <c r="L565" s="6"/>
    </row>
    <row r="566" spans="2:12" ht="33.75" customHeight="1">
      <c r="B566" s="1"/>
      <c r="D566" s="2"/>
      <c r="F566" s="4"/>
      <c r="H566" s="4"/>
      <c r="I566" s="4"/>
      <c r="L566" s="6"/>
    </row>
    <row r="567" spans="2:12" ht="33.75" customHeight="1">
      <c r="B567" s="1"/>
      <c r="D567" s="2"/>
      <c r="F567" s="4"/>
      <c r="H567" s="4"/>
      <c r="I567" s="4"/>
      <c r="L567" s="6"/>
    </row>
    <row r="568" spans="2:12" ht="33.75" customHeight="1">
      <c r="B568" s="1"/>
      <c r="D568" s="2"/>
      <c r="F568" s="4"/>
      <c r="H568" s="4"/>
      <c r="I568" s="4"/>
      <c r="L568" s="6"/>
    </row>
    <row r="569" spans="2:12" ht="33.75" customHeight="1">
      <c r="B569" s="1"/>
      <c r="D569" s="2"/>
      <c r="F569" s="4"/>
      <c r="H569" s="4"/>
      <c r="I569" s="4"/>
      <c r="L569" s="6"/>
    </row>
    <row r="570" spans="2:12" ht="33.75" customHeight="1">
      <c r="B570" s="1"/>
      <c r="D570" s="2"/>
      <c r="F570" s="4"/>
      <c r="H570" s="4"/>
      <c r="I570" s="4"/>
      <c r="L570" s="6"/>
    </row>
    <row r="571" spans="2:12" ht="33.75" customHeight="1">
      <c r="B571" s="1"/>
      <c r="D571" s="2"/>
      <c r="F571" s="4"/>
      <c r="H571" s="4"/>
      <c r="I571" s="4"/>
      <c r="L571" s="6"/>
    </row>
    <row r="572" spans="2:12" ht="33.75" customHeight="1">
      <c r="B572" s="1"/>
      <c r="D572" s="2"/>
      <c r="F572" s="4"/>
      <c r="H572" s="4"/>
      <c r="I572" s="4"/>
      <c r="L572" s="6"/>
    </row>
    <row r="573" spans="2:12" ht="33.75" customHeight="1">
      <c r="B573" s="1"/>
      <c r="D573" s="2"/>
      <c r="F573" s="4"/>
      <c r="H573" s="4"/>
      <c r="I573" s="4"/>
      <c r="L573" s="6"/>
    </row>
    <row r="574" spans="2:12" ht="33.75" customHeight="1">
      <c r="B574" s="1"/>
      <c r="D574" s="2"/>
      <c r="F574" s="4"/>
      <c r="H574" s="4"/>
      <c r="I574" s="4"/>
      <c r="L574" s="6"/>
    </row>
    <row r="575" spans="2:12" ht="33.75" customHeight="1">
      <c r="B575" s="1"/>
      <c r="D575" s="2"/>
      <c r="F575" s="4"/>
      <c r="H575" s="4"/>
      <c r="I575" s="4"/>
      <c r="L575" s="6"/>
    </row>
    <row r="576" spans="2:12" ht="33.75" customHeight="1">
      <c r="B576" s="1"/>
      <c r="D576" s="2"/>
      <c r="F576" s="4"/>
      <c r="H576" s="4"/>
      <c r="I576" s="4"/>
      <c r="L576" s="6"/>
    </row>
    <row r="577" spans="2:12" ht="33.75" customHeight="1">
      <c r="B577" s="1"/>
      <c r="D577" s="2"/>
      <c r="F577" s="4"/>
      <c r="H577" s="4"/>
      <c r="I577" s="4"/>
      <c r="L577" s="6"/>
    </row>
    <row r="578" spans="2:12" ht="33.75" customHeight="1">
      <c r="B578" s="1"/>
      <c r="D578" s="2"/>
      <c r="F578" s="4"/>
      <c r="H578" s="4"/>
      <c r="I578" s="4"/>
      <c r="L578" s="6"/>
    </row>
    <row r="579" spans="2:12" ht="33.75" customHeight="1">
      <c r="B579" s="1"/>
      <c r="D579" s="2"/>
      <c r="F579" s="4"/>
      <c r="H579" s="4"/>
      <c r="I579" s="4"/>
      <c r="L579" s="6"/>
    </row>
    <row r="580" spans="2:12" ht="33.75" customHeight="1">
      <c r="B580" s="1"/>
      <c r="D580" s="2"/>
      <c r="F580" s="4"/>
      <c r="H580" s="4"/>
      <c r="I580" s="4"/>
      <c r="L580" s="6"/>
    </row>
    <row r="581" spans="2:12" ht="33.75" customHeight="1">
      <c r="B581" s="1"/>
      <c r="D581" s="2"/>
      <c r="F581" s="4"/>
      <c r="H581" s="4"/>
      <c r="I581" s="4"/>
      <c r="L581" s="6"/>
    </row>
    <row r="582" spans="2:12" ht="33.75" customHeight="1">
      <c r="B582" s="1"/>
      <c r="D582" s="2"/>
      <c r="F582" s="4"/>
      <c r="H582" s="4"/>
      <c r="I582" s="4"/>
      <c r="L582" s="6"/>
    </row>
    <row r="583" spans="2:12" ht="33.75" customHeight="1">
      <c r="B583" s="1"/>
      <c r="D583" s="2"/>
      <c r="F583" s="4"/>
      <c r="H583" s="4"/>
      <c r="I583" s="4"/>
      <c r="L583" s="6"/>
    </row>
    <row r="584" spans="2:12" ht="33.75" customHeight="1">
      <c r="B584" s="1"/>
      <c r="D584" s="2"/>
      <c r="F584" s="4"/>
      <c r="H584" s="4"/>
      <c r="I584" s="4"/>
      <c r="L584" s="6"/>
    </row>
    <row r="585" spans="2:12" ht="33.75" customHeight="1">
      <c r="B585" s="1"/>
      <c r="D585" s="2"/>
      <c r="F585" s="4"/>
      <c r="H585" s="4"/>
      <c r="I585" s="4"/>
      <c r="L585" s="6"/>
    </row>
    <row r="586" spans="2:12" ht="33.75" customHeight="1">
      <c r="B586" s="1"/>
      <c r="D586" s="2"/>
      <c r="F586" s="4"/>
      <c r="H586" s="4"/>
      <c r="I586" s="4"/>
      <c r="L586" s="6"/>
    </row>
    <row r="587" spans="2:12" ht="33.75" customHeight="1">
      <c r="B587" s="1"/>
      <c r="D587" s="2"/>
      <c r="F587" s="4"/>
      <c r="H587" s="4"/>
      <c r="I587" s="4"/>
      <c r="L587" s="6"/>
    </row>
    <row r="588" spans="2:12" ht="33.75" customHeight="1">
      <c r="B588" s="1"/>
      <c r="D588" s="2"/>
      <c r="F588" s="4"/>
      <c r="H588" s="4"/>
      <c r="I588" s="4"/>
      <c r="L588" s="6"/>
    </row>
    <row r="589" spans="2:12" ht="33.75" customHeight="1">
      <c r="B589" s="1"/>
      <c r="D589" s="2"/>
      <c r="F589" s="4"/>
      <c r="H589" s="4"/>
      <c r="I589" s="4"/>
      <c r="L589" s="6"/>
    </row>
    <row r="590" spans="2:12" ht="33.75" customHeight="1">
      <c r="B590" s="1"/>
      <c r="D590" s="2"/>
      <c r="F590" s="4"/>
      <c r="H590" s="4"/>
      <c r="I590" s="4"/>
      <c r="L590" s="6"/>
    </row>
    <row r="591" spans="2:12" ht="33.75" customHeight="1">
      <c r="B591" s="1"/>
      <c r="D591" s="2"/>
      <c r="F591" s="4"/>
      <c r="H591" s="4"/>
      <c r="I591" s="4"/>
      <c r="L591" s="6"/>
    </row>
    <row r="592" spans="2:12" ht="33.75" customHeight="1">
      <c r="B592" s="1"/>
      <c r="D592" s="2"/>
      <c r="F592" s="4"/>
      <c r="H592" s="4"/>
      <c r="I592" s="4"/>
      <c r="L592" s="6"/>
    </row>
    <row r="593" spans="2:12" ht="33.75" customHeight="1">
      <c r="B593" s="1"/>
      <c r="D593" s="2"/>
      <c r="F593" s="4"/>
      <c r="H593" s="4"/>
      <c r="I593" s="4"/>
      <c r="L593" s="6"/>
    </row>
    <row r="594" spans="2:12" ht="33.75" customHeight="1">
      <c r="B594" s="1"/>
      <c r="D594" s="2"/>
      <c r="F594" s="4"/>
      <c r="H594" s="4"/>
      <c r="I594" s="4"/>
      <c r="L594" s="6"/>
    </row>
    <row r="595" spans="2:12" ht="33.75" customHeight="1">
      <c r="B595" s="1"/>
      <c r="D595" s="2"/>
      <c r="F595" s="4"/>
      <c r="H595" s="4"/>
      <c r="I595" s="4"/>
      <c r="L595" s="6"/>
    </row>
    <row r="596" spans="2:12" ht="33.75" customHeight="1">
      <c r="B596" s="1"/>
      <c r="D596" s="2"/>
      <c r="F596" s="4"/>
      <c r="H596" s="4"/>
      <c r="I596" s="4"/>
      <c r="L596" s="6"/>
    </row>
    <row r="597" spans="2:12" ht="33.75" customHeight="1">
      <c r="B597" s="1"/>
      <c r="D597" s="2"/>
      <c r="F597" s="4"/>
      <c r="H597" s="4"/>
      <c r="I597" s="4"/>
      <c r="L597" s="6"/>
    </row>
    <row r="598" spans="2:12" ht="33.75" customHeight="1">
      <c r="B598" s="1"/>
      <c r="D598" s="2"/>
      <c r="F598" s="4"/>
      <c r="H598" s="4"/>
      <c r="I598" s="4"/>
      <c r="L598" s="6"/>
    </row>
    <row r="599" spans="2:12" ht="33.75" customHeight="1">
      <c r="B599" s="1"/>
      <c r="D599" s="2"/>
      <c r="F599" s="4"/>
      <c r="H599" s="4"/>
      <c r="I599" s="4"/>
      <c r="L599" s="6"/>
    </row>
    <row r="600" spans="2:12" ht="33.75" customHeight="1">
      <c r="B600" s="1"/>
      <c r="D600" s="2"/>
      <c r="F600" s="4"/>
      <c r="H600" s="4"/>
      <c r="I600" s="4"/>
      <c r="L600" s="6"/>
    </row>
    <row r="601" spans="2:12" ht="33.75" customHeight="1">
      <c r="B601" s="1"/>
      <c r="D601" s="2"/>
      <c r="F601" s="4"/>
      <c r="H601" s="4"/>
      <c r="I601" s="4"/>
      <c r="L601" s="6"/>
    </row>
    <row r="602" spans="2:12" ht="33.75" customHeight="1">
      <c r="B602" s="1"/>
      <c r="D602" s="2"/>
      <c r="F602" s="4"/>
      <c r="H602" s="4"/>
      <c r="I602" s="4"/>
      <c r="L602" s="6"/>
    </row>
    <row r="603" spans="2:12" ht="33.75" customHeight="1">
      <c r="B603" s="1"/>
      <c r="D603" s="2"/>
      <c r="F603" s="4"/>
      <c r="H603" s="4"/>
      <c r="I603" s="4"/>
      <c r="L603" s="6"/>
    </row>
    <row r="604" spans="2:12" ht="33.75" customHeight="1">
      <c r="B604" s="1"/>
      <c r="D604" s="2"/>
      <c r="F604" s="4"/>
      <c r="H604" s="4"/>
      <c r="I604" s="4"/>
      <c r="L604" s="6"/>
    </row>
    <row r="605" spans="2:12" ht="33.75" customHeight="1">
      <c r="B605" s="1"/>
      <c r="D605" s="2"/>
      <c r="F605" s="4"/>
      <c r="H605" s="4"/>
      <c r="I605" s="4"/>
      <c r="L605" s="6"/>
    </row>
    <row r="606" spans="2:12" ht="33.75" customHeight="1">
      <c r="B606" s="1"/>
      <c r="D606" s="2"/>
      <c r="F606" s="4"/>
      <c r="H606" s="4"/>
      <c r="I606" s="4"/>
      <c r="L606" s="6"/>
    </row>
    <row r="607" spans="2:12" ht="33.75" customHeight="1">
      <c r="B607" s="1"/>
      <c r="D607" s="2"/>
      <c r="F607" s="4"/>
      <c r="H607" s="4"/>
      <c r="I607" s="4"/>
      <c r="L607" s="6"/>
    </row>
    <row r="608" spans="2:12" ht="33.75" customHeight="1">
      <c r="B608" s="1"/>
      <c r="D608" s="2"/>
      <c r="F608" s="4"/>
      <c r="H608" s="4"/>
      <c r="I608" s="4"/>
      <c r="L608" s="6"/>
    </row>
    <row r="609" spans="2:12" ht="33.75" customHeight="1">
      <c r="B609" s="1"/>
      <c r="D609" s="2"/>
      <c r="F609" s="4"/>
      <c r="H609" s="4"/>
      <c r="I609" s="4"/>
      <c r="L609" s="6"/>
    </row>
    <row r="610" spans="2:12" ht="33.75" customHeight="1">
      <c r="B610" s="1"/>
      <c r="D610" s="2"/>
      <c r="F610" s="4"/>
      <c r="H610" s="4"/>
      <c r="I610" s="4"/>
      <c r="L610" s="6"/>
    </row>
    <row r="611" spans="2:12" ht="33.75" customHeight="1">
      <c r="B611" s="1"/>
      <c r="D611" s="2"/>
      <c r="F611" s="4"/>
      <c r="H611" s="4"/>
      <c r="I611" s="4"/>
      <c r="L611" s="6"/>
    </row>
    <row r="612" spans="2:12" ht="33.75" customHeight="1">
      <c r="B612" s="1"/>
      <c r="D612" s="2"/>
      <c r="F612" s="4"/>
      <c r="H612" s="4"/>
      <c r="I612" s="4"/>
      <c r="L612" s="6"/>
    </row>
    <row r="613" spans="2:12" ht="33.75" customHeight="1">
      <c r="B613" s="1"/>
      <c r="D613" s="2"/>
      <c r="F613" s="4"/>
      <c r="H613" s="4"/>
      <c r="I613" s="4"/>
      <c r="L613" s="6"/>
    </row>
    <row r="614" spans="2:12" ht="33.75" customHeight="1">
      <c r="B614" s="1"/>
      <c r="D614" s="2"/>
      <c r="F614" s="4"/>
      <c r="H614" s="4"/>
      <c r="I614" s="4"/>
      <c r="L614" s="6"/>
    </row>
    <row r="615" spans="2:12" ht="33.75" customHeight="1">
      <c r="B615" s="1"/>
      <c r="D615" s="2"/>
      <c r="F615" s="4"/>
      <c r="H615" s="4"/>
      <c r="I615" s="4"/>
      <c r="L615" s="6"/>
    </row>
    <row r="616" spans="2:12" ht="33.75" customHeight="1">
      <c r="B616" s="1"/>
      <c r="D616" s="2"/>
      <c r="F616" s="4"/>
      <c r="H616" s="4"/>
      <c r="I616" s="4"/>
      <c r="L616" s="6"/>
    </row>
    <row r="617" spans="2:12" ht="33.75" customHeight="1">
      <c r="B617" s="1"/>
      <c r="D617" s="2"/>
      <c r="F617" s="4"/>
      <c r="H617" s="4"/>
      <c r="I617" s="4"/>
      <c r="L617" s="6"/>
    </row>
    <row r="618" spans="2:12" ht="33.75" customHeight="1">
      <c r="B618" s="1"/>
      <c r="D618" s="2"/>
      <c r="F618" s="4"/>
      <c r="H618" s="4"/>
      <c r="I618" s="4"/>
      <c r="L618" s="6"/>
    </row>
    <row r="619" spans="2:12" ht="33.75" customHeight="1">
      <c r="B619" s="1"/>
      <c r="D619" s="2"/>
      <c r="F619" s="4"/>
      <c r="H619" s="4"/>
      <c r="I619" s="4"/>
      <c r="L619" s="6"/>
    </row>
    <row r="620" spans="2:12" ht="33.75" customHeight="1">
      <c r="B620" s="1"/>
      <c r="D620" s="2"/>
      <c r="F620" s="4"/>
      <c r="H620" s="4"/>
      <c r="I620" s="4"/>
      <c r="L620" s="6"/>
    </row>
    <row r="621" spans="2:12" ht="33.75" customHeight="1">
      <c r="B621" s="1"/>
      <c r="D621" s="2"/>
      <c r="F621" s="4"/>
      <c r="H621" s="4"/>
      <c r="I621" s="4"/>
      <c r="L621" s="6"/>
    </row>
    <row r="622" spans="2:12" ht="33.75" customHeight="1">
      <c r="B622" s="1"/>
      <c r="D622" s="2"/>
      <c r="F622" s="4"/>
      <c r="H622" s="4"/>
      <c r="I622" s="4"/>
      <c r="L622" s="6"/>
    </row>
    <row r="623" spans="2:12" ht="33.75" customHeight="1">
      <c r="B623" s="1"/>
      <c r="D623" s="2"/>
      <c r="F623" s="4"/>
      <c r="H623" s="4"/>
      <c r="I623" s="4"/>
      <c r="L623" s="6"/>
    </row>
    <row r="624" spans="2:12" ht="33.75" customHeight="1">
      <c r="B624" s="1"/>
      <c r="D624" s="2"/>
      <c r="F624" s="4"/>
      <c r="H624" s="4"/>
      <c r="I624" s="4"/>
      <c r="L624" s="6"/>
    </row>
    <row r="625" spans="2:12" ht="33.75" customHeight="1">
      <c r="B625" s="1"/>
      <c r="D625" s="2"/>
      <c r="F625" s="4"/>
      <c r="H625" s="4"/>
      <c r="I625" s="4"/>
      <c r="L625" s="6"/>
    </row>
    <row r="626" spans="2:12" ht="33.75" customHeight="1">
      <c r="B626" s="1"/>
      <c r="D626" s="2"/>
      <c r="F626" s="4"/>
      <c r="H626" s="4"/>
      <c r="I626" s="4"/>
      <c r="L626" s="6"/>
    </row>
    <row r="627" spans="2:12" ht="33.75" customHeight="1">
      <c r="B627" s="1"/>
      <c r="D627" s="2"/>
      <c r="F627" s="4"/>
      <c r="H627" s="4"/>
      <c r="I627" s="4"/>
      <c r="L627" s="6"/>
    </row>
    <row r="628" spans="2:12" ht="33.75" customHeight="1">
      <c r="B628" s="1"/>
      <c r="D628" s="2"/>
      <c r="F628" s="4"/>
      <c r="H628" s="4"/>
      <c r="I628" s="4"/>
      <c r="L628" s="6"/>
    </row>
    <row r="629" spans="2:12" ht="33.75" customHeight="1">
      <c r="B629" s="1"/>
      <c r="D629" s="2"/>
      <c r="F629" s="4"/>
      <c r="H629" s="4"/>
      <c r="I629" s="4"/>
      <c r="L629" s="6"/>
    </row>
    <row r="630" spans="2:12" ht="33.75" customHeight="1">
      <c r="B630" s="1"/>
      <c r="D630" s="2"/>
      <c r="F630" s="4"/>
      <c r="H630" s="4"/>
      <c r="I630" s="4"/>
      <c r="L630" s="6"/>
    </row>
    <row r="631" spans="2:12" ht="33.75" customHeight="1">
      <c r="B631" s="1"/>
      <c r="D631" s="2"/>
      <c r="F631" s="4"/>
      <c r="H631" s="4"/>
      <c r="I631" s="4"/>
      <c r="L631" s="6"/>
    </row>
    <row r="632" spans="2:12" ht="33.75" customHeight="1">
      <c r="B632" s="1"/>
      <c r="D632" s="2"/>
      <c r="F632" s="4"/>
      <c r="H632" s="4"/>
      <c r="I632" s="4"/>
      <c r="L632" s="6"/>
    </row>
    <row r="633" spans="2:12" ht="33.75" customHeight="1">
      <c r="B633" s="1"/>
      <c r="D633" s="2"/>
      <c r="F633" s="4"/>
      <c r="H633" s="4"/>
      <c r="I633" s="4"/>
      <c r="L633" s="6"/>
    </row>
    <row r="634" spans="2:12" ht="33.75" customHeight="1">
      <c r="B634" s="1"/>
      <c r="D634" s="2"/>
      <c r="F634" s="4"/>
      <c r="H634" s="4"/>
      <c r="I634" s="4"/>
      <c r="L634" s="6"/>
    </row>
    <row r="635" spans="2:12" ht="33.75" customHeight="1">
      <c r="B635" s="1"/>
      <c r="D635" s="2"/>
      <c r="F635" s="4"/>
      <c r="H635" s="4"/>
      <c r="I635" s="4"/>
      <c r="L635" s="6"/>
    </row>
    <row r="636" spans="2:12" ht="33.75" customHeight="1">
      <c r="B636" s="1"/>
      <c r="D636" s="2"/>
      <c r="F636" s="4"/>
      <c r="H636" s="4"/>
      <c r="I636" s="4"/>
      <c r="L636" s="6"/>
    </row>
    <row r="637" spans="2:12" ht="33.75" customHeight="1">
      <c r="B637" s="1"/>
      <c r="D637" s="2"/>
      <c r="F637" s="4"/>
      <c r="H637" s="4"/>
      <c r="I637" s="4"/>
      <c r="L637" s="6"/>
    </row>
    <row r="638" spans="2:12" ht="33.75" customHeight="1">
      <c r="B638" s="1"/>
      <c r="D638" s="2"/>
      <c r="F638" s="4"/>
      <c r="H638" s="4"/>
      <c r="I638" s="4"/>
      <c r="L638" s="6"/>
    </row>
    <row r="639" spans="2:12" ht="33.75" customHeight="1">
      <c r="B639" s="1"/>
      <c r="D639" s="2"/>
      <c r="F639" s="4"/>
      <c r="H639" s="4"/>
      <c r="I639" s="4"/>
      <c r="L639" s="6"/>
    </row>
    <row r="640" spans="2:12" ht="33.75" customHeight="1">
      <c r="B640" s="1"/>
      <c r="D640" s="2"/>
      <c r="F640" s="4"/>
      <c r="H640" s="4"/>
      <c r="I640" s="4"/>
      <c r="L640" s="6"/>
    </row>
    <row r="641" spans="2:12" ht="33.75" customHeight="1">
      <c r="B641" s="1"/>
      <c r="D641" s="2"/>
      <c r="F641" s="4"/>
      <c r="H641" s="4"/>
      <c r="I641" s="4"/>
      <c r="L641" s="6"/>
    </row>
    <row r="642" spans="2:12" ht="33.75" customHeight="1">
      <c r="B642" s="1"/>
      <c r="D642" s="2"/>
      <c r="F642" s="4"/>
      <c r="H642" s="4"/>
      <c r="I642" s="4"/>
      <c r="L642" s="6"/>
    </row>
    <row r="643" spans="2:12" ht="33.75" customHeight="1">
      <c r="B643" s="1"/>
      <c r="D643" s="2"/>
      <c r="F643" s="4"/>
      <c r="H643" s="4"/>
      <c r="I643" s="4"/>
      <c r="L643" s="6"/>
    </row>
    <row r="644" spans="2:12" ht="33.75" customHeight="1">
      <c r="B644" s="1"/>
      <c r="D644" s="2"/>
      <c r="F644" s="4"/>
      <c r="H644" s="4"/>
      <c r="I644" s="4"/>
      <c r="L644" s="6"/>
    </row>
    <row r="645" spans="2:12" ht="33.75" customHeight="1">
      <c r="B645" s="1"/>
      <c r="D645" s="2"/>
      <c r="F645" s="4"/>
      <c r="H645" s="4"/>
      <c r="I645" s="4"/>
      <c r="L645" s="6"/>
    </row>
    <row r="646" spans="2:12" ht="33.75" customHeight="1">
      <c r="B646" s="1"/>
      <c r="D646" s="2"/>
      <c r="F646" s="4"/>
      <c r="H646" s="4"/>
      <c r="I646" s="4"/>
      <c r="L646" s="6"/>
    </row>
    <row r="647" spans="2:12" ht="33.75" customHeight="1">
      <c r="B647" s="1"/>
      <c r="D647" s="2"/>
      <c r="F647" s="4"/>
      <c r="H647" s="4"/>
      <c r="I647" s="4"/>
      <c r="L647" s="6"/>
    </row>
    <row r="648" spans="2:12" ht="33.75" customHeight="1">
      <c r="B648" s="1"/>
      <c r="D648" s="2"/>
      <c r="F648" s="4"/>
      <c r="H648" s="4"/>
      <c r="I648" s="4"/>
      <c r="L648" s="6"/>
    </row>
    <row r="649" spans="2:12" ht="33.75" customHeight="1">
      <c r="B649" s="1"/>
      <c r="D649" s="2"/>
      <c r="F649" s="4"/>
      <c r="H649" s="4"/>
      <c r="I649" s="4"/>
      <c r="L649" s="6"/>
    </row>
    <row r="650" spans="2:12" ht="33.75" customHeight="1">
      <c r="B650" s="1"/>
      <c r="D650" s="2"/>
      <c r="F650" s="4"/>
      <c r="H650" s="4"/>
      <c r="I650" s="4"/>
      <c r="L650" s="6"/>
    </row>
    <row r="651" spans="2:12" ht="33.75" customHeight="1">
      <c r="B651" s="1"/>
      <c r="D651" s="2"/>
      <c r="F651" s="4"/>
      <c r="H651" s="4"/>
      <c r="I651" s="4"/>
      <c r="L651" s="6"/>
    </row>
    <row r="652" spans="2:12" ht="33.75" customHeight="1">
      <c r="B652" s="1"/>
      <c r="D652" s="2"/>
      <c r="F652" s="4"/>
      <c r="H652" s="4"/>
      <c r="I652" s="4"/>
      <c r="L652" s="6"/>
    </row>
    <row r="653" spans="2:12" ht="33.75" customHeight="1">
      <c r="B653" s="1"/>
      <c r="D653" s="2"/>
      <c r="F653" s="4"/>
      <c r="H653" s="4"/>
      <c r="I653" s="4"/>
      <c r="L653" s="6"/>
    </row>
    <row r="654" spans="2:12" ht="33.75" customHeight="1">
      <c r="B654" s="1"/>
      <c r="D654" s="2"/>
      <c r="F654" s="4"/>
      <c r="H654" s="4"/>
      <c r="I654" s="4"/>
      <c r="L654" s="6"/>
    </row>
    <row r="655" spans="2:12" ht="33.75" customHeight="1">
      <c r="B655" s="1"/>
      <c r="D655" s="2"/>
      <c r="F655" s="4"/>
      <c r="H655" s="4"/>
      <c r="I655" s="4"/>
      <c r="L655" s="6"/>
    </row>
    <row r="656" spans="2:12" ht="33.75" customHeight="1">
      <c r="B656" s="1"/>
      <c r="D656" s="2"/>
      <c r="F656" s="4"/>
      <c r="H656" s="4"/>
      <c r="I656" s="4"/>
      <c r="L656" s="6"/>
    </row>
    <row r="657" spans="2:12" ht="33.75" customHeight="1">
      <c r="B657" s="1"/>
      <c r="D657" s="2"/>
      <c r="F657" s="4"/>
      <c r="H657" s="4"/>
      <c r="I657" s="4"/>
      <c r="L657" s="6"/>
    </row>
    <row r="658" spans="2:12" ht="33.75" customHeight="1">
      <c r="B658" s="1"/>
      <c r="D658" s="2"/>
      <c r="F658" s="4"/>
      <c r="H658" s="4"/>
      <c r="I658" s="4"/>
      <c r="L658" s="6"/>
    </row>
    <row r="659" spans="2:12" ht="33.75" customHeight="1">
      <c r="B659" s="1"/>
      <c r="D659" s="2"/>
      <c r="F659" s="4"/>
      <c r="H659" s="4"/>
      <c r="I659" s="4"/>
      <c r="L659" s="6"/>
    </row>
    <row r="660" spans="2:12" ht="33.75" customHeight="1">
      <c r="B660" s="1"/>
      <c r="D660" s="2"/>
      <c r="F660" s="4"/>
      <c r="H660" s="4"/>
      <c r="I660" s="4"/>
      <c r="L660" s="6"/>
    </row>
    <row r="661" spans="2:12" ht="33.75" customHeight="1">
      <c r="B661" s="1"/>
      <c r="D661" s="2"/>
      <c r="F661" s="4"/>
      <c r="H661" s="4"/>
      <c r="I661" s="4"/>
      <c r="L661" s="6"/>
    </row>
    <row r="662" spans="2:12" ht="33.75" customHeight="1">
      <c r="B662" s="1"/>
      <c r="D662" s="2"/>
      <c r="F662" s="4"/>
      <c r="H662" s="4"/>
      <c r="I662" s="4"/>
      <c r="L662" s="6"/>
    </row>
    <row r="663" spans="2:12" ht="33.75" customHeight="1">
      <c r="B663" s="1"/>
      <c r="D663" s="2"/>
      <c r="F663" s="4"/>
      <c r="H663" s="4"/>
      <c r="I663" s="4"/>
      <c r="L663" s="6"/>
    </row>
    <row r="664" spans="2:12" ht="33.75" customHeight="1">
      <c r="B664" s="1"/>
      <c r="D664" s="2"/>
      <c r="F664" s="4"/>
      <c r="H664" s="4"/>
      <c r="I664" s="4"/>
      <c r="L664" s="6"/>
    </row>
    <row r="665" spans="2:12" ht="33.75" customHeight="1">
      <c r="B665" s="1"/>
      <c r="D665" s="2"/>
      <c r="F665" s="4"/>
      <c r="H665" s="4"/>
      <c r="I665" s="4"/>
      <c r="L665" s="6"/>
    </row>
    <row r="666" spans="2:12" ht="33.75" customHeight="1">
      <c r="B666" s="1"/>
      <c r="D666" s="2"/>
      <c r="F666" s="4"/>
      <c r="H666" s="4"/>
      <c r="I666" s="4"/>
      <c r="L666" s="6"/>
    </row>
    <row r="667" spans="2:12" ht="33.75" customHeight="1">
      <c r="B667" s="1"/>
      <c r="D667" s="2"/>
      <c r="F667" s="4"/>
      <c r="H667" s="4"/>
      <c r="I667" s="4"/>
      <c r="L667" s="6"/>
    </row>
    <row r="668" spans="2:12" ht="33.75" customHeight="1">
      <c r="B668" s="1"/>
      <c r="D668" s="2"/>
      <c r="F668" s="4"/>
      <c r="H668" s="4"/>
      <c r="I668" s="4"/>
      <c r="L668" s="6"/>
    </row>
    <row r="669" spans="2:12" ht="33.75" customHeight="1">
      <c r="B669" s="1"/>
      <c r="D669" s="2"/>
      <c r="F669" s="4"/>
      <c r="H669" s="4"/>
      <c r="I669" s="4"/>
      <c r="L669" s="6"/>
    </row>
    <row r="670" spans="2:12" ht="33.75" customHeight="1">
      <c r="B670" s="1"/>
      <c r="D670" s="2"/>
      <c r="F670" s="4"/>
      <c r="H670" s="4"/>
      <c r="I670" s="4"/>
      <c r="L670" s="6"/>
    </row>
    <row r="671" spans="2:12" ht="33.75" customHeight="1">
      <c r="B671" s="1"/>
      <c r="D671" s="2"/>
      <c r="F671" s="4"/>
      <c r="H671" s="4"/>
      <c r="I671" s="4"/>
      <c r="L671" s="6"/>
    </row>
    <row r="672" spans="2:12" ht="33.75" customHeight="1">
      <c r="B672" s="1"/>
      <c r="D672" s="2"/>
      <c r="F672" s="4"/>
      <c r="H672" s="4"/>
      <c r="I672" s="4"/>
      <c r="L672" s="6"/>
    </row>
    <row r="673" spans="2:12" ht="33.75" customHeight="1">
      <c r="B673" s="1"/>
      <c r="D673" s="2"/>
      <c r="F673" s="4"/>
      <c r="H673" s="4"/>
      <c r="I673" s="4"/>
      <c r="L673" s="6"/>
    </row>
    <row r="674" spans="2:12" ht="33.75" customHeight="1">
      <c r="B674" s="1"/>
      <c r="D674" s="2"/>
      <c r="F674" s="4"/>
      <c r="H674" s="4"/>
      <c r="I674" s="4"/>
      <c r="L674" s="6"/>
    </row>
    <row r="675" spans="2:12" ht="33.75" customHeight="1">
      <c r="B675" s="1"/>
      <c r="D675" s="2"/>
      <c r="F675" s="4"/>
      <c r="H675" s="4"/>
      <c r="I675" s="4"/>
      <c r="L675" s="6"/>
    </row>
    <row r="676" spans="2:12" ht="33.75" customHeight="1">
      <c r="B676" s="1"/>
      <c r="D676" s="2"/>
      <c r="F676" s="4"/>
      <c r="H676" s="4"/>
      <c r="I676" s="4"/>
      <c r="L676" s="6"/>
    </row>
    <row r="677" spans="2:12" ht="33.75" customHeight="1">
      <c r="B677" s="1"/>
      <c r="D677" s="2"/>
      <c r="F677" s="4"/>
      <c r="H677" s="4"/>
      <c r="I677" s="4"/>
      <c r="L677" s="6"/>
    </row>
    <row r="678" spans="2:12" ht="33.75" customHeight="1">
      <c r="B678" s="1"/>
      <c r="D678" s="2"/>
      <c r="F678" s="4"/>
      <c r="H678" s="4"/>
      <c r="I678" s="4"/>
      <c r="L678" s="6"/>
    </row>
    <row r="679" spans="2:12" ht="33.75" customHeight="1">
      <c r="B679" s="1"/>
      <c r="D679" s="2"/>
      <c r="F679" s="4"/>
      <c r="H679" s="4"/>
      <c r="I679" s="4"/>
      <c r="L679" s="6"/>
    </row>
    <row r="680" spans="2:12" ht="33.75" customHeight="1">
      <c r="B680" s="1"/>
      <c r="D680" s="2"/>
      <c r="F680" s="4"/>
      <c r="H680" s="4"/>
      <c r="I680" s="4"/>
      <c r="L680" s="6"/>
    </row>
    <row r="681" spans="2:12" ht="33.75" customHeight="1">
      <c r="B681" s="1"/>
      <c r="D681" s="2"/>
      <c r="F681" s="4"/>
      <c r="H681" s="4"/>
      <c r="I681" s="4"/>
      <c r="L681" s="6"/>
    </row>
    <row r="682" spans="2:12" ht="33.75" customHeight="1">
      <c r="B682" s="1"/>
      <c r="D682" s="2"/>
      <c r="F682" s="4"/>
      <c r="H682" s="4"/>
      <c r="I682" s="4"/>
      <c r="L682" s="6"/>
    </row>
    <row r="683" spans="2:12" ht="33.75" customHeight="1">
      <c r="B683" s="1"/>
      <c r="D683" s="2"/>
      <c r="F683" s="4"/>
      <c r="H683" s="4"/>
      <c r="I683" s="4"/>
      <c r="L683" s="6"/>
    </row>
    <row r="684" spans="2:12" ht="33.75" customHeight="1">
      <c r="B684" s="1"/>
      <c r="D684" s="2"/>
      <c r="F684" s="4"/>
      <c r="H684" s="4"/>
      <c r="I684" s="4"/>
      <c r="L684" s="6"/>
    </row>
    <row r="685" spans="2:12" ht="33.75" customHeight="1">
      <c r="B685" s="1"/>
      <c r="D685" s="2"/>
      <c r="F685" s="4"/>
      <c r="H685" s="4"/>
      <c r="I685" s="4"/>
      <c r="L685" s="6"/>
    </row>
    <row r="686" spans="2:12" ht="33.75" customHeight="1">
      <c r="B686" s="1"/>
      <c r="D686" s="2"/>
      <c r="F686" s="4"/>
      <c r="H686" s="4"/>
      <c r="I686" s="4"/>
      <c r="L686" s="6"/>
    </row>
    <row r="687" spans="2:12" ht="33.75" customHeight="1">
      <c r="B687" s="1"/>
      <c r="D687" s="2"/>
      <c r="F687" s="4"/>
      <c r="H687" s="4"/>
      <c r="I687" s="4"/>
      <c r="L687" s="6"/>
    </row>
    <row r="688" spans="2:12" ht="33.75" customHeight="1">
      <c r="B688" s="1"/>
      <c r="D688" s="2"/>
      <c r="F688" s="4"/>
      <c r="H688" s="4"/>
      <c r="I688" s="4"/>
      <c r="L688" s="6"/>
    </row>
    <row r="689" spans="2:12" ht="33.75" customHeight="1">
      <c r="B689" s="1"/>
      <c r="D689" s="2"/>
      <c r="F689" s="4"/>
      <c r="H689" s="4"/>
      <c r="I689" s="4"/>
      <c r="L689" s="6"/>
    </row>
    <row r="690" spans="2:12" ht="33.75" customHeight="1">
      <c r="B690" s="1"/>
      <c r="D690" s="2"/>
      <c r="F690" s="4"/>
      <c r="H690" s="4"/>
      <c r="I690" s="4"/>
      <c r="L690" s="6"/>
    </row>
    <row r="691" spans="2:12" ht="33.75" customHeight="1">
      <c r="B691" s="1"/>
      <c r="D691" s="2"/>
      <c r="F691" s="4"/>
      <c r="H691" s="4"/>
      <c r="I691" s="4"/>
      <c r="L691" s="6"/>
    </row>
    <row r="692" spans="2:12" ht="33.75" customHeight="1">
      <c r="B692" s="1"/>
      <c r="D692" s="2"/>
      <c r="F692" s="4"/>
      <c r="H692" s="4"/>
      <c r="I692" s="4"/>
      <c r="L692" s="6"/>
    </row>
    <row r="693" spans="2:12" ht="33.75" customHeight="1">
      <c r="B693" s="1"/>
      <c r="D693" s="2"/>
      <c r="F693" s="4"/>
      <c r="H693" s="4"/>
      <c r="I693" s="4"/>
      <c r="L693" s="6"/>
    </row>
    <row r="694" spans="2:12" ht="33.75" customHeight="1">
      <c r="B694" s="1"/>
      <c r="D694" s="2"/>
      <c r="F694" s="4"/>
      <c r="H694" s="4"/>
      <c r="I694" s="4"/>
      <c r="L694" s="6"/>
    </row>
    <row r="695" spans="2:12" ht="33.75" customHeight="1">
      <c r="B695" s="1"/>
      <c r="D695" s="2"/>
      <c r="F695" s="4"/>
      <c r="H695" s="4"/>
      <c r="I695" s="4"/>
      <c r="L695" s="6"/>
    </row>
    <row r="696" spans="2:12" ht="33.75" customHeight="1">
      <c r="B696" s="1"/>
      <c r="D696" s="2"/>
      <c r="F696" s="4"/>
      <c r="H696" s="4"/>
      <c r="I696" s="4"/>
      <c r="L696" s="6"/>
    </row>
    <row r="697" spans="2:12" ht="33.75" customHeight="1">
      <c r="B697" s="1"/>
      <c r="D697" s="2"/>
      <c r="F697" s="4"/>
      <c r="H697" s="4"/>
      <c r="I697" s="4"/>
      <c r="L697" s="6"/>
    </row>
    <row r="698" spans="2:12" ht="33.75" customHeight="1">
      <c r="B698" s="1"/>
      <c r="D698" s="2"/>
      <c r="F698" s="4"/>
      <c r="H698" s="4"/>
      <c r="I698" s="4"/>
      <c r="L698" s="6"/>
    </row>
    <row r="699" spans="2:12" ht="33.75" customHeight="1">
      <c r="B699" s="1"/>
      <c r="D699" s="2"/>
      <c r="F699" s="4"/>
      <c r="H699" s="4"/>
      <c r="I699" s="4"/>
      <c r="L699" s="6"/>
    </row>
    <row r="700" spans="2:12" ht="33.75" customHeight="1">
      <c r="B700" s="1"/>
      <c r="D700" s="2"/>
      <c r="F700" s="4"/>
      <c r="H700" s="4"/>
      <c r="I700" s="4"/>
      <c r="L700" s="6"/>
    </row>
    <row r="701" spans="2:12" ht="33.75" customHeight="1">
      <c r="B701" s="1"/>
      <c r="D701" s="2"/>
      <c r="F701" s="4"/>
      <c r="H701" s="4"/>
      <c r="I701" s="4"/>
      <c r="L701" s="6"/>
    </row>
    <row r="702" spans="2:12" ht="33.75" customHeight="1">
      <c r="B702" s="1"/>
      <c r="D702" s="2"/>
      <c r="F702" s="4"/>
      <c r="H702" s="4"/>
      <c r="I702" s="4"/>
      <c r="L702" s="6"/>
    </row>
    <row r="703" spans="2:12" ht="33.75" customHeight="1">
      <c r="B703" s="1"/>
      <c r="D703" s="2"/>
      <c r="F703" s="4"/>
      <c r="H703" s="4"/>
      <c r="I703" s="4"/>
      <c r="L703" s="6"/>
    </row>
    <row r="704" spans="2:12" ht="33.75" customHeight="1">
      <c r="B704" s="1"/>
      <c r="D704" s="2"/>
      <c r="F704" s="4"/>
      <c r="H704" s="4"/>
      <c r="I704" s="4"/>
      <c r="L704" s="6"/>
    </row>
    <row r="705" spans="2:12" ht="33.75" customHeight="1">
      <c r="B705" s="1"/>
      <c r="D705" s="2"/>
      <c r="F705" s="4"/>
      <c r="H705" s="4"/>
      <c r="I705" s="4"/>
      <c r="L705" s="6"/>
    </row>
    <row r="706" spans="2:12" ht="33.75" customHeight="1">
      <c r="B706" s="1"/>
      <c r="D706" s="2"/>
      <c r="F706" s="4"/>
      <c r="H706" s="4"/>
      <c r="I706" s="4"/>
      <c r="L706" s="6"/>
    </row>
    <row r="707" spans="2:12" ht="33.75" customHeight="1">
      <c r="B707" s="1"/>
      <c r="D707" s="2"/>
      <c r="F707" s="4"/>
      <c r="H707" s="4"/>
      <c r="I707" s="4"/>
      <c r="L707" s="6"/>
    </row>
    <row r="708" spans="2:12" ht="33.75" customHeight="1">
      <c r="B708" s="1"/>
      <c r="D708" s="2"/>
      <c r="F708" s="4"/>
      <c r="H708" s="4"/>
      <c r="I708" s="4"/>
      <c r="L708" s="6"/>
    </row>
    <row r="709" spans="2:12" ht="33.75" customHeight="1">
      <c r="B709" s="1"/>
      <c r="D709" s="2"/>
      <c r="F709" s="4"/>
      <c r="H709" s="4"/>
      <c r="I709" s="4"/>
      <c r="L709" s="6"/>
    </row>
    <row r="710" spans="2:12" ht="33.75" customHeight="1">
      <c r="B710" s="1"/>
      <c r="D710" s="2"/>
      <c r="F710" s="4"/>
      <c r="H710" s="4"/>
      <c r="I710" s="4"/>
      <c r="L710" s="6"/>
    </row>
    <row r="711" spans="2:12" ht="33.75" customHeight="1">
      <c r="B711" s="1"/>
      <c r="D711" s="2"/>
      <c r="F711" s="4"/>
      <c r="H711" s="4"/>
      <c r="I711" s="4"/>
      <c r="L711" s="6"/>
    </row>
    <row r="712" spans="2:12" ht="33.75" customHeight="1">
      <c r="B712" s="1"/>
      <c r="D712" s="2"/>
      <c r="F712" s="4"/>
      <c r="H712" s="4"/>
      <c r="I712" s="4"/>
      <c r="L712" s="6"/>
    </row>
    <row r="713" spans="2:12" ht="33.75" customHeight="1">
      <c r="B713" s="1"/>
      <c r="D713" s="2"/>
      <c r="F713" s="4"/>
      <c r="H713" s="4"/>
      <c r="I713" s="4"/>
      <c r="L713" s="6"/>
    </row>
    <row r="714" spans="2:12" ht="33.75" customHeight="1">
      <c r="B714" s="1"/>
      <c r="D714" s="2"/>
      <c r="F714" s="4"/>
      <c r="H714" s="4"/>
      <c r="I714" s="4"/>
      <c r="L714" s="6"/>
    </row>
    <row r="715" spans="2:12" ht="33.75" customHeight="1">
      <c r="B715" s="1"/>
      <c r="D715" s="2"/>
      <c r="F715" s="4"/>
      <c r="H715" s="4"/>
      <c r="I715" s="4"/>
      <c r="L715" s="6"/>
    </row>
    <row r="716" spans="2:12" ht="33.75" customHeight="1">
      <c r="B716" s="1"/>
      <c r="D716" s="2"/>
      <c r="F716" s="4"/>
      <c r="H716" s="4"/>
      <c r="I716" s="4"/>
      <c r="L716" s="6"/>
    </row>
    <row r="717" spans="2:12" ht="33.75" customHeight="1">
      <c r="B717" s="1"/>
      <c r="D717" s="2"/>
      <c r="F717" s="4"/>
      <c r="H717" s="4"/>
      <c r="I717" s="4"/>
      <c r="L717" s="6"/>
    </row>
    <row r="718" spans="2:12" ht="33.75" customHeight="1">
      <c r="B718" s="1"/>
      <c r="D718" s="2"/>
      <c r="F718" s="4"/>
      <c r="H718" s="4"/>
      <c r="I718" s="4"/>
      <c r="L718" s="6"/>
    </row>
    <row r="719" spans="2:12" ht="33.75" customHeight="1">
      <c r="B719" s="1"/>
      <c r="D719" s="2"/>
      <c r="F719" s="4"/>
      <c r="H719" s="4"/>
      <c r="I719" s="4"/>
      <c r="L719" s="6"/>
    </row>
    <row r="720" spans="2:12" ht="33.75" customHeight="1">
      <c r="B720" s="1"/>
      <c r="D720" s="2"/>
      <c r="F720" s="4"/>
      <c r="H720" s="4"/>
      <c r="I720" s="4"/>
      <c r="L720" s="6"/>
    </row>
    <row r="721" spans="2:12" ht="33.75" customHeight="1">
      <c r="B721" s="1"/>
      <c r="D721" s="2"/>
      <c r="F721" s="4"/>
      <c r="H721" s="4"/>
      <c r="I721" s="4"/>
      <c r="L721" s="6"/>
    </row>
    <row r="722" spans="2:12" ht="33.75" customHeight="1">
      <c r="B722" s="1"/>
      <c r="D722" s="2"/>
      <c r="F722" s="4"/>
      <c r="H722" s="4"/>
      <c r="I722" s="4"/>
      <c r="L722" s="6"/>
    </row>
    <row r="723" spans="2:12" ht="33.75" customHeight="1">
      <c r="B723" s="1"/>
      <c r="D723" s="2"/>
      <c r="F723" s="4"/>
      <c r="H723" s="4"/>
      <c r="I723" s="4"/>
      <c r="L723" s="6"/>
    </row>
    <row r="724" spans="2:12" ht="33.75" customHeight="1">
      <c r="B724" s="1"/>
      <c r="D724" s="2"/>
      <c r="F724" s="4"/>
      <c r="H724" s="4"/>
      <c r="I724" s="4"/>
      <c r="L724" s="6"/>
    </row>
    <row r="725" spans="2:12" ht="33.75" customHeight="1">
      <c r="B725" s="1"/>
      <c r="D725" s="2"/>
      <c r="F725" s="4"/>
      <c r="H725" s="4"/>
      <c r="I725" s="4"/>
      <c r="L725" s="6"/>
    </row>
    <row r="726" spans="2:12" ht="33.75" customHeight="1">
      <c r="B726" s="1"/>
      <c r="D726" s="2"/>
      <c r="F726" s="4"/>
      <c r="H726" s="4"/>
      <c r="I726" s="4"/>
      <c r="L726" s="6"/>
    </row>
    <row r="727" spans="2:12" ht="33.75" customHeight="1">
      <c r="B727" s="1"/>
      <c r="D727" s="2"/>
      <c r="F727" s="4"/>
      <c r="H727" s="4"/>
      <c r="I727" s="4"/>
      <c r="L727" s="6"/>
    </row>
    <row r="728" spans="2:12" ht="33.75" customHeight="1">
      <c r="B728" s="1"/>
      <c r="D728" s="2"/>
      <c r="F728" s="4"/>
      <c r="H728" s="4"/>
      <c r="I728" s="4"/>
      <c r="L728" s="6"/>
    </row>
    <row r="729" spans="2:12" ht="33.75" customHeight="1">
      <c r="B729" s="1"/>
      <c r="D729" s="2"/>
      <c r="F729" s="4"/>
      <c r="H729" s="4"/>
      <c r="I729" s="4"/>
      <c r="L729" s="6"/>
    </row>
    <row r="730" spans="2:12" ht="33.75" customHeight="1">
      <c r="B730" s="1"/>
      <c r="D730" s="2"/>
      <c r="F730" s="4"/>
      <c r="H730" s="4"/>
      <c r="I730" s="4"/>
      <c r="L730" s="6"/>
    </row>
    <row r="731" spans="2:12" ht="33.75" customHeight="1">
      <c r="B731" s="1"/>
      <c r="D731" s="2"/>
      <c r="F731" s="4"/>
      <c r="H731" s="4"/>
      <c r="I731" s="4"/>
      <c r="L731" s="6"/>
    </row>
    <row r="732" spans="2:12" ht="33.75" customHeight="1">
      <c r="B732" s="1"/>
      <c r="D732" s="2"/>
      <c r="F732" s="4"/>
      <c r="H732" s="4"/>
      <c r="I732" s="4"/>
      <c r="L732" s="6"/>
    </row>
    <row r="733" spans="2:12" ht="33.75" customHeight="1">
      <c r="B733" s="1"/>
      <c r="D733" s="2"/>
      <c r="F733" s="4"/>
      <c r="H733" s="4"/>
      <c r="I733" s="4"/>
      <c r="L733" s="6"/>
    </row>
    <row r="734" spans="2:12" ht="33.75" customHeight="1">
      <c r="B734" s="1"/>
      <c r="D734" s="2"/>
      <c r="F734" s="4"/>
      <c r="H734" s="4"/>
      <c r="I734" s="4"/>
      <c r="L734" s="6"/>
    </row>
    <row r="735" spans="2:12" ht="33.75" customHeight="1">
      <c r="B735" s="1"/>
      <c r="D735" s="2"/>
      <c r="F735" s="4"/>
      <c r="H735" s="4"/>
      <c r="I735" s="4"/>
      <c r="L735" s="6"/>
    </row>
    <row r="736" spans="2:12" ht="33.75" customHeight="1">
      <c r="B736" s="1"/>
      <c r="D736" s="2"/>
      <c r="F736" s="4"/>
      <c r="H736" s="4"/>
      <c r="I736" s="4"/>
      <c r="L736" s="6"/>
    </row>
    <row r="737" spans="2:12" ht="33.75" customHeight="1">
      <c r="B737" s="1"/>
      <c r="D737" s="2"/>
      <c r="F737" s="4"/>
      <c r="H737" s="4"/>
      <c r="I737" s="4"/>
      <c r="L737" s="6"/>
    </row>
    <row r="738" spans="2:12" ht="33.75" customHeight="1">
      <c r="B738" s="1"/>
      <c r="D738" s="2"/>
      <c r="F738" s="4"/>
      <c r="H738" s="4"/>
      <c r="I738" s="4"/>
      <c r="L738" s="6"/>
    </row>
    <row r="739" spans="2:12" ht="33.75" customHeight="1">
      <c r="B739" s="1"/>
      <c r="D739" s="2"/>
      <c r="F739" s="4"/>
      <c r="H739" s="4"/>
      <c r="I739" s="4"/>
      <c r="L739" s="6"/>
    </row>
    <row r="740" spans="2:12" ht="33.75" customHeight="1">
      <c r="B740" s="1"/>
      <c r="D740" s="2"/>
      <c r="F740" s="4"/>
      <c r="H740" s="4"/>
      <c r="I740" s="4"/>
      <c r="L740" s="6"/>
    </row>
    <row r="741" spans="2:12" ht="33.75" customHeight="1">
      <c r="B741" s="1"/>
      <c r="D741" s="2"/>
      <c r="F741" s="4"/>
      <c r="H741" s="4"/>
      <c r="I741" s="4"/>
      <c r="L741" s="6"/>
    </row>
    <row r="742" spans="2:12" ht="33.75" customHeight="1">
      <c r="B742" s="1"/>
      <c r="D742" s="2"/>
      <c r="F742" s="4"/>
      <c r="H742" s="4"/>
      <c r="I742" s="4"/>
      <c r="L742" s="6"/>
    </row>
    <row r="743" spans="2:12" ht="33.75" customHeight="1">
      <c r="B743" s="1"/>
      <c r="D743" s="2"/>
      <c r="F743" s="4"/>
      <c r="H743" s="4"/>
      <c r="I743" s="4"/>
      <c r="L743" s="6"/>
    </row>
    <row r="744" spans="2:12" ht="33.75" customHeight="1">
      <c r="B744" s="1"/>
      <c r="D744" s="2"/>
      <c r="F744" s="4"/>
      <c r="H744" s="4"/>
      <c r="I744" s="4"/>
      <c r="L744" s="6"/>
    </row>
    <row r="745" spans="2:12" ht="33.75" customHeight="1">
      <c r="B745" s="1"/>
      <c r="D745" s="2"/>
      <c r="F745" s="4"/>
      <c r="H745" s="4"/>
      <c r="I745" s="4"/>
      <c r="L745" s="6"/>
    </row>
    <row r="746" spans="2:12" ht="33.75" customHeight="1">
      <c r="B746" s="1"/>
      <c r="D746" s="2"/>
      <c r="F746" s="4"/>
      <c r="H746" s="4"/>
      <c r="I746" s="4"/>
      <c r="L746" s="6"/>
    </row>
    <row r="747" spans="2:12" ht="33.75" customHeight="1">
      <c r="B747" s="1"/>
      <c r="D747" s="2"/>
      <c r="F747" s="4"/>
      <c r="H747" s="4"/>
      <c r="I747" s="4"/>
      <c r="L747" s="6"/>
    </row>
    <row r="748" spans="2:12" ht="33.75" customHeight="1">
      <c r="B748" s="1"/>
      <c r="D748" s="2"/>
      <c r="F748" s="4"/>
      <c r="H748" s="4"/>
      <c r="I748" s="4"/>
      <c r="L748" s="6"/>
    </row>
    <row r="749" spans="2:12" ht="33.75" customHeight="1">
      <c r="B749" s="1"/>
      <c r="D749" s="2"/>
      <c r="F749" s="4"/>
      <c r="H749" s="4"/>
      <c r="I749" s="4"/>
      <c r="L749" s="6"/>
    </row>
    <row r="750" spans="2:12" ht="33.75" customHeight="1">
      <c r="B750" s="1"/>
      <c r="D750" s="2"/>
      <c r="F750" s="4"/>
      <c r="H750" s="4"/>
      <c r="I750" s="4"/>
      <c r="L750" s="6"/>
    </row>
    <row r="751" spans="2:12" ht="33.75" customHeight="1">
      <c r="B751" s="1"/>
      <c r="D751" s="2"/>
      <c r="F751" s="4"/>
      <c r="H751" s="4"/>
      <c r="I751" s="4"/>
      <c r="L751" s="6"/>
    </row>
    <row r="752" spans="2:12" ht="33.75" customHeight="1">
      <c r="B752" s="1"/>
      <c r="D752" s="2"/>
      <c r="F752" s="4"/>
      <c r="H752" s="4"/>
      <c r="I752" s="4"/>
      <c r="L752" s="6"/>
    </row>
    <row r="753" spans="2:12" ht="33.75" customHeight="1">
      <c r="B753" s="1"/>
      <c r="D753" s="2"/>
      <c r="F753" s="4"/>
      <c r="H753" s="4"/>
      <c r="I753" s="4"/>
      <c r="L753" s="6"/>
    </row>
    <row r="754" spans="2:12" ht="33.75" customHeight="1">
      <c r="B754" s="1"/>
      <c r="D754" s="2"/>
      <c r="F754" s="4"/>
      <c r="H754" s="4"/>
      <c r="I754" s="4"/>
      <c r="L754" s="6"/>
    </row>
    <row r="755" spans="2:12" ht="33.75" customHeight="1">
      <c r="B755" s="1"/>
      <c r="D755" s="2"/>
      <c r="F755" s="4"/>
      <c r="H755" s="4"/>
      <c r="I755" s="4"/>
      <c r="L755" s="6"/>
    </row>
    <row r="756" spans="2:12" ht="33.75" customHeight="1">
      <c r="B756" s="1"/>
      <c r="D756" s="2"/>
      <c r="F756" s="4"/>
      <c r="H756" s="4"/>
      <c r="I756" s="4"/>
      <c r="L756" s="6"/>
    </row>
    <row r="757" spans="2:12" ht="33.75" customHeight="1">
      <c r="B757" s="1"/>
      <c r="D757" s="2"/>
      <c r="F757" s="4"/>
      <c r="H757" s="4"/>
      <c r="I757" s="4"/>
      <c r="L757" s="6"/>
    </row>
    <row r="758" spans="2:12" ht="33.75" customHeight="1">
      <c r="B758" s="1"/>
      <c r="D758" s="2"/>
      <c r="F758" s="4"/>
      <c r="H758" s="4"/>
      <c r="I758" s="4"/>
      <c r="L758" s="6"/>
    </row>
    <row r="759" spans="2:12" ht="33.75" customHeight="1">
      <c r="B759" s="1"/>
      <c r="D759" s="2"/>
      <c r="F759" s="4"/>
      <c r="H759" s="4"/>
      <c r="I759" s="4"/>
      <c r="L759" s="6"/>
    </row>
    <row r="760" spans="2:12" ht="33.75" customHeight="1">
      <c r="B760" s="1"/>
      <c r="D760" s="2"/>
      <c r="F760" s="4"/>
      <c r="H760" s="4"/>
      <c r="I760" s="4"/>
      <c r="L760" s="6"/>
    </row>
    <row r="761" spans="2:12" ht="33.75" customHeight="1">
      <c r="B761" s="1"/>
      <c r="D761" s="2"/>
      <c r="F761" s="4"/>
      <c r="H761" s="4"/>
      <c r="I761" s="4"/>
      <c r="L761" s="6"/>
    </row>
    <row r="762" spans="2:12" ht="33.75" customHeight="1">
      <c r="B762" s="1"/>
      <c r="D762" s="2"/>
      <c r="F762" s="4"/>
      <c r="H762" s="4"/>
      <c r="I762" s="4"/>
      <c r="L762" s="6"/>
    </row>
    <row r="763" spans="2:12" ht="33.75" customHeight="1">
      <c r="B763" s="1"/>
      <c r="D763" s="2"/>
      <c r="F763" s="4"/>
      <c r="H763" s="4"/>
      <c r="I763" s="4"/>
      <c r="L763" s="6"/>
    </row>
    <row r="764" spans="2:12" ht="33.75" customHeight="1">
      <c r="B764" s="1"/>
      <c r="D764" s="2"/>
      <c r="F764" s="4"/>
      <c r="H764" s="4"/>
      <c r="I764" s="4"/>
      <c r="L764" s="6"/>
    </row>
    <row r="765" spans="2:12" ht="33.75" customHeight="1">
      <c r="B765" s="1"/>
      <c r="D765" s="2"/>
      <c r="F765" s="4"/>
      <c r="H765" s="4"/>
      <c r="I765" s="4"/>
      <c r="L765" s="6"/>
    </row>
    <row r="766" spans="2:12" ht="33.75" customHeight="1">
      <c r="B766" s="1"/>
      <c r="D766" s="2"/>
      <c r="F766" s="4"/>
      <c r="H766" s="4"/>
      <c r="I766" s="4"/>
      <c r="L766" s="6"/>
    </row>
    <row r="767" spans="2:12" ht="33.75" customHeight="1">
      <c r="B767" s="1"/>
      <c r="D767" s="2"/>
      <c r="F767" s="4"/>
      <c r="H767" s="4"/>
      <c r="I767" s="4"/>
      <c r="L767" s="6"/>
    </row>
    <row r="768" spans="2:12" ht="33.75" customHeight="1">
      <c r="B768" s="1"/>
      <c r="D768" s="2"/>
      <c r="F768" s="4"/>
      <c r="H768" s="4"/>
      <c r="I768" s="4"/>
      <c r="L768" s="6"/>
    </row>
    <row r="769" spans="2:12" ht="33.75" customHeight="1">
      <c r="B769" s="1"/>
      <c r="D769" s="2"/>
      <c r="F769" s="4"/>
      <c r="H769" s="4"/>
      <c r="I769" s="4"/>
      <c r="L769" s="6"/>
    </row>
    <row r="770" spans="2:12" ht="33.75" customHeight="1">
      <c r="B770" s="1"/>
      <c r="D770" s="2"/>
      <c r="F770" s="4"/>
      <c r="H770" s="4"/>
      <c r="I770" s="4"/>
      <c r="L770" s="6"/>
    </row>
    <row r="771" spans="2:12" ht="33.75" customHeight="1">
      <c r="B771" s="1"/>
      <c r="D771" s="2"/>
      <c r="F771" s="4"/>
      <c r="H771" s="4"/>
      <c r="I771" s="4"/>
      <c r="L771" s="6"/>
    </row>
    <row r="772" spans="2:12" ht="33.75" customHeight="1">
      <c r="B772" s="1"/>
      <c r="D772" s="2"/>
      <c r="F772" s="4"/>
      <c r="H772" s="4"/>
      <c r="I772" s="4"/>
      <c r="L772" s="6"/>
    </row>
    <row r="773" spans="2:12" ht="33.75" customHeight="1">
      <c r="B773" s="1"/>
      <c r="D773" s="2"/>
      <c r="F773" s="4"/>
      <c r="H773" s="4"/>
      <c r="I773" s="4"/>
      <c r="L773" s="6"/>
    </row>
    <row r="774" spans="2:12" ht="33.75" customHeight="1">
      <c r="B774" s="1"/>
      <c r="D774" s="2"/>
      <c r="F774" s="4"/>
      <c r="H774" s="4"/>
      <c r="I774" s="4"/>
      <c r="L774" s="6"/>
    </row>
    <row r="775" spans="2:12" ht="33.75" customHeight="1">
      <c r="B775" s="1"/>
      <c r="D775" s="2"/>
      <c r="F775" s="4"/>
      <c r="H775" s="4"/>
      <c r="I775" s="4"/>
      <c r="L775" s="6"/>
    </row>
    <row r="776" spans="2:12" ht="33.75" customHeight="1">
      <c r="B776" s="1"/>
      <c r="D776" s="2"/>
      <c r="F776" s="4"/>
      <c r="H776" s="4"/>
      <c r="I776" s="4"/>
      <c r="L776" s="6"/>
    </row>
    <row r="777" spans="2:12" ht="33.75" customHeight="1">
      <c r="B777" s="1"/>
      <c r="D777" s="2"/>
      <c r="F777" s="4"/>
      <c r="H777" s="4"/>
      <c r="I777" s="4"/>
      <c r="L777" s="6"/>
    </row>
    <row r="778" spans="2:12" ht="33.75" customHeight="1">
      <c r="B778" s="1"/>
      <c r="D778" s="2"/>
      <c r="F778" s="4"/>
      <c r="H778" s="4"/>
      <c r="I778" s="4"/>
      <c r="L778" s="6"/>
    </row>
    <row r="779" spans="2:12" ht="33.75" customHeight="1">
      <c r="B779" s="1"/>
      <c r="D779" s="2"/>
      <c r="F779" s="4"/>
      <c r="H779" s="4"/>
      <c r="I779" s="4"/>
      <c r="L779" s="6"/>
    </row>
    <row r="780" spans="2:12" ht="33.75" customHeight="1">
      <c r="B780" s="1"/>
      <c r="D780" s="2"/>
      <c r="F780" s="4"/>
      <c r="H780" s="4"/>
      <c r="I780" s="4"/>
      <c r="L780" s="6"/>
    </row>
    <row r="781" spans="2:12" ht="33.75" customHeight="1">
      <c r="B781" s="1"/>
      <c r="D781" s="2"/>
      <c r="F781" s="4"/>
      <c r="H781" s="4"/>
      <c r="I781" s="4"/>
      <c r="L781" s="6"/>
    </row>
    <row r="782" spans="2:12" ht="33.75" customHeight="1">
      <c r="B782" s="1"/>
      <c r="D782" s="2"/>
      <c r="F782" s="4"/>
      <c r="H782" s="4"/>
      <c r="I782" s="4"/>
      <c r="L782" s="6"/>
    </row>
    <row r="783" spans="2:12" ht="33.75" customHeight="1">
      <c r="B783" s="1"/>
      <c r="D783" s="2"/>
      <c r="F783" s="4"/>
      <c r="H783" s="4"/>
      <c r="I783" s="4"/>
      <c r="L783" s="6"/>
    </row>
    <row r="784" spans="2:12" ht="33.75" customHeight="1">
      <c r="B784" s="1"/>
      <c r="D784" s="2"/>
      <c r="F784" s="4"/>
      <c r="H784" s="4"/>
      <c r="I784" s="4"/>
      <c r="L784" s="6"/>
    </row>
    <row r="785" spans="2:12" ht="33.75" customHeight="1">
      <c r="B785" s="1"/>
      <c r="D785" s="2"/>
      <c r="F785" s="4"/>
      <c r="H785" s="4"/>
      <c r="I785" s="4"/>
      <c r="L785" s="6"/>
    </row>
    <row r="786" spans="2:12" ht="33.75" customHeight="1">
      <c r="B786" s="1"/>
      <c r="D786" s="2"/>
      <c r="F786" s="4"/>
      <c r="H786" s="4"/>
      <c r="I786" s="4"/>
      <c r="L786" s="6"/>
    </row>
    <row r="787" spans="2:12" ht="33.75" customHeight="1">
      <c r="B787" s="1"/>
      <c r="D787" s="2"/>
      <c r="F787" s="4"/>
      <c r="H787" s="4"/>
      <c r="I787" s="4"/>
      <c r="L787" s="6"/>
    </row>
    <row r="788" spans="2:12" ht="33.75" customHeight="1">
      <c r="B788" s="1"/>
      <c r="D788" s="2"/>
      <c r="F788" s="4"/>
      <c r="H788" s="4"/>
      <c r="I788" s="4"/>
      <c r="L788" s="6"/>
    </row>
    <row r="789" spans="2:12" ht="33.75" customHeight="1">
      <c r="B789" s="1"/>
      <c r="D789" s="2"/>
      <c r="F789" s="4"/>
      <c r="H789" s="4"/>
      <c r="I789" s="4"/>
      <c r="L789" s="6"/>
    </row>
    <row r="790" spans="2:12" ht="33.75" customHeight="1">
      <c r="B790" s="1"/>
      <c r="D790" s="2"/>
      <c r="F790" s="4"/>
      <c r="H790" s="4"/>
      <c r="I790" s="4"/>
      <c r="L790" s="6"/>
    </row>
    <row r="791" spans="2:12" ht="33.75" customHeight="1">
      <c r="B791" s="1"/>
      <c r="D791" s="2"/>
      <c r="F791" s="4"/>
      <c r="H791" s="4"/>
      <c r="I791" s="4"/>
      <c r="L791" s="6"/>
    </row>
    <row r="792" spans="2:12" ht="33.75" customHeight="1">
      <c r="B792" s="1"/>
      <c r="D792" s="2"/>
      <c r="F792" s="4"/>
      <c r="H792" s="4"/>
      <c r="I792" s="4"/>
      <c r="L792" s="6"/>
    </row>
    <row r="793" spans="2:12" ht="33.75" customHeight="1">
      <c r="B793" s="1"/>
      <c r="D793" s="2"/>
      <c r="F793" s="4"/>
      <c r="H793" s="4"/>
      <c r="I793" s="4"/>
      <c r="L793" s="6"/>
    </row>
    <row r="794" spans="2:12" ht="33.75" customHeight="1">
      <c r="B794" s="1"/>
      <c r="D794" s="2"/>
      <c r="F794" s="4"/>
      <c r="H794" s="4"/>
      <c r="I794" s="4"/>
      <c r="L794" s="6"/>
    </row>
    <row r="795" spans="2:12" ht="33.75" customHeight="1">
      <c r="B795" s="1"/>
      <c r="D795" s="2"/>
      <c r="F795" s="4"/>
      <c r="H795" s="4"/>
      <c r="I795" s="4"/>
      <c r="L795" s="6"/>
    </row>
    <row r="796" spans="2:12" ht="33.75" customHeight="1">
      <c r="B796" s="1"/>
      <c r="D796" s="2"/>
      <c r="F796" s="4"/>
      <c r="H796" s="4"/>
      <c r="I796" s="4"/>
      <c r="L796" s="6"/>
    </row>
    <row r="797" spans="2:12" ht="33.75" customHeight="1">
      <c r="B797" s="1"/>
      <c r="D797" s="2"/>
      <c r="F797" s="4"/>
      <c r="H797" s="4"/>
      <c r="I797" s="4"/>
      <c r="L797" s="6"/>
    </row>
    <row r="798" spans="2:12" ht="33.75" customHeight="1">
      <c r="B798" s="1"/>
      <c r="D798" s="2"/>
      <c r="F798" s="4"/>
      <c r="H798" s="4"/>
      <c r="I798" s="4"/>
      <c r="L798" s="6"/>
    </row>
    <row r="799" spans="2:12" ht="33.75" customHeight="1">
      <c r="B799" s="1"/>
      <c r="D799" s="2"/>
      <c r="F799" s="4"/>
      <c r="H799" s="4"/>
      <c r="I799" s="4"/>
      <c r="L799" s="6"/>
    </row>
    <row r="800" spans="2:12" ht="33.75" customHeight="1">
      <c r="B800" s="1"/>
      <c r="D800" s="2"/>
      <c r="F800" s="4"/>
      <c r="H800" s="4"/>
      <c r="I800" s="4"/>
      <c r="L800" s="6"/>
    </row>
    <row r="801" spans="2:12" ht="33.75" customHeight="1">
      <c r="B801" s="1"/>
      <c r="D801" s="2"/>
      <c r="F801" s="4"/>
      <c r="H801" s="4"/>
      <c r="I801" s="4"/>
      <c r="L801" s="6"/>
    </row>
    <row r="802" spans="2:12" ht="33.75" customHeight="1">
      <c r="B802" s="1"/>
      <c r="D802" s="2"/>
      <c r="F802" s="4"/>
      <c r="H802" s="4"/>
      <c r="I802" s="4"/>
      <c r="L802" s="6"/>
    </row>
    <row r="803" spans="2:12" ht="33.75" customHeight="1">
      <c r="B803" s="1"/>
      <c r="D803" s="2"/>
      <c r="F803" s="4"/>
      <c r="H803" s="4"/>
      <c r="I803" s="4"/>
      <c r="L803" s="6"/>
    </row>
    <row r="804" spans="2:12" ht="33.75" customHeight="1">
      <c r="B804" s="1"/>
      <c r="D804" s="2"/>
      <c r="F804" s="4"/>
      <c r="H804" s="4"/>
      <c r="I804" s="4"/>
      <c r="L804" s="6"/>
    </row>
    <row r="805" spans="2:12" ht="33.75" customHeight="1">
      <c r="B805" s="1"/>
      <c r="D805" s="2"/>
      <c r="F805" s="4"/>
      <c r="H805" s="4"/>
      <c r="I805" s="4"/>
      <c r="L805" s="6"/>
    </row>
    <row r="806" spans="2:12" ht="33.75" customHeight="1">
      <c r="B806" s="1"/>
      <c r="D806" s="2"/>
      <c r="F806" s="4"/>
      <c r="H806" s="4"/>
      <c r="I806" s="4"/>
      <c r="L806" s="6"/>
    </row>
    <row r="807" spans="2:12" ht="33.75" customHeight="1">
      <c r="B807" s="1"/>
      <c r="D807" s="2"/>
      <c r="F807" s="4"/>
      <c r="H807" s="4"/>
      <c r="I807" s="4"/>
      <c r="L807" s="6"/>
    </row>
    <row r="808" spans="2:12" ht="33.75" customHeight="1">
      <c r="B808" s="1"/>
      <c r="D808" s="2"/>
      <c r="F808" s="4"/>
      <c r="H808" s="4"/>
      <c r="I808" s="4"/>
      <c r="L808" s="6"/>
    </row>
    <row r="809" spans="2:12" ht="33.75" customHeight="1">
      <c r="B809" s="1"/>
      <c r="D809" s="2"/>
      <c r="F809" s="4"/>
      <c r="H809" s="4"/>
      <c r="I809" s="4"/>
      <c r="L809" s="6"/>
    </row>
    <row r="810" spans="2:12" ht="33.75" customHeight="1">
      <c r="B810" s="1"/>
      <c r="D810" s="2"/>
      <c r="F810" s="4"/>
      <c r="H810" s="4"/>
      <c r="I810" s="4"/>
      <c r="L810" s="6"/>
    </row>
    <row r="811" spans="2:12" ht="33.75" customHeight="1">
      <c r="B811" s="1"/>
      <c r="D811" s="2"/>
      <c r="F811" s="4"/>
      <c r="H811" s="4"/>
      <c r="I811" s="4"/>
      <c r="L811" s="6"/>
    </row>
    <row r="812" spans="2:12" ht="33.75" customHeight="1">
      <c r="B812" s="1"/>
      <c r="D812" s="2"/>
      <c r="F812" s="4"/>
      <c r="H812" s="4"/>
      <c r="I812" s="4"/>
      <c r="L812" s="6"/>
    </row>
    <row r="813" spans="2:12" ht="33.75" customHeight="1">
      <c r="B813" s="1"/>
      <c r="D813" s="2"/>
      <c r="F813" s="4"/>
      <c r="H813" s="4"/>
      <c r="I813" s="4"/>
      <c r="L813" s="6"/>
    </row>
    <row r="814" spans="2:12" ht="33.75" customHeight="1">
      <c r="B814" s="1"/>
      <c r="D814" s="2"/>
      <c r="F814" s="4"/>
      <c r="H814" s="4"/>
      <c r="I814" s="4"/>
      <c r="L814" s="6"/>
    </row>
    <row r="815" spans="2:12" ht="33.75" customHeight="1">
      <c r="B815" s="1"/>
      <c r="D815" s="2"/>
      <c r="F815" s="4"/>
      <c r="H815" s="4"/>
      <c r="I815" s="4"/>
      <c r="L815" s="6"/>
    </row>
    <row r="816" spans="2:12" ht="33.75" customHeight="1">
      <c r="B816" s="1"/>
      <c r="D816" s="2"/>
      <c r="F816" s="4"/>
      <c r="H816" s="4"/>
      <c r="I816" s="4"/>
      <c r="L816" s="6"/>
    </row>
    <row r="817" spans="2:12" ht="33.75" customHeight="1">
      <c r="B817" s="1"/>
      <c r="D817" s="2"/>
      <c r="F817" s="4"/>
      <c r="H817" s="4"/>
      <c r="I817" s="4"/>
      <c r="L817" s="6"/>
    </row>
    <row r="818" spans="2:12" ht="33.75" customHeight="1">
      <c r="B818" s="1"/>
      <c r="D818" s="2"/>
      <c r="F818" s="4"/>
      <c r="H818" s="4"/>
      <c r="I818" s="4"/>
      <c r="L818" s="6"/>
    </row>
    <row r="819" spans="2:12" ht="33.75" customHeight="1">
      <c r="B819" s="1"/>
      <c r="D819" s="2"/>
      <c r="F819" s="4"/>
      <c r="H819" s="4"/>
      <c r="I819" s="4"/>
      <c r="L819" s="6"/>
    </row>
    <row r="820" spans="2:12" ht="33.75" customHeight="1">
      <c r="B820" s="1"/>
      <c r="D820" s="2"/>
      <c r="F820" s="4"/>
      <c r="H820" s="4"/>
      <c r="I820" s="4"/>
      <c r="L820" s="6"/>
    </row>
    <row r="821" spans="2:12" ht="33.75" customHeight="1">
      <c r="B821" s="1"/>
      <c r="D821" s="2"/>
      <c r="F821" s="4"/>
      <c r="H821" s="4"/>
      <c r="I821" s="4"/>
      <c r="L821" s="6"/>
    </row>
    <row r="822" spans="2:12" ht="33.75" customHeight="1">
      <c r="B822" s="1"/>
      <c r="D822" s="2"/>
      <c r="F822" s="4"/>
      <c r="H822" s="4"/>
      <c r="I822" s="4"/>
      <c r="L822" s="6"/>
    </row>
    <row r="823" spans="2:12" ht="33.75" customHeight="1">
      <c r="B823" s="1"/>
      <c r="D823" s="2"/>
      <c r="F823" s="4"/>
      <c r="H823" s="4"/>
      <c r="I823" s="4"/>
      <c r="L823" s="6"/>
    </row>
    <row r="824" spans="2:12" ht="33.75" customHeight="1">
      <c r="B824" s="1"/>
      <c r="D824" s="2"/>
      <c r="F824" s="4"/>
      <c r="H824" s="4"/>
      <c r="I824" s="4"/>
      <c r="L824" s="6"/>
    </row>
    <row r="825" spans="2:12" ht="33.75" customHeight="1">
      <c r="B825" s="1"/>
      <c r="D825" s="2"/>
      <c r="F825" s="4"/>
      <c r="H825" s="4"/>
      <c r="I825" s="4"/>
      <c r="L825" s="6"/>
    </row>
    <row r="826" spans="2:12" ht="33.75" customHeight="1">
      <c r="B826" s="1"/>
      <c r="D826" s="2"/>
      <c r="F826" s="4"/>
      <c r="H826" s="4"/>
      <c r="I826" s="4"/>
      <c r="L826" s="6"/>
    </row>
    <row r="827" spans="2:12" ht="33.75" customHeight="1">
      <c r="B827" s="1"/>
      <c r="D827" s="2"/>
      <c r="F827" s="4"/>
      <c r="H827" s="4"/>
      <c r="I827" s="4"/>
      <c r="L827" s="6"/>
    </row>
    <row r="828" spans="2:12" ht="33.75" customHeight="1">
      <c r="B828" s="1"/>
      <c r="D828" s="2"/>
      <c r="F828" s="4"/>
      <c r="H828" s="4"/>
      <c r="I828" s="4"/>
      <c r="L828" s="6"/>
    </row>
    <row r="829" spans="2:12" ht="33.75" customHeight="1">
      <c r="B829" s="1"/>
      <c r="D829" s="2"/>
      <c r="F829" s="4"/>
      <c r="H829" s="4"/>
      <c r="I829" s="4"/>
      <c r="L829" s="6"/>
    </row>
    <row r="830" spans="2:12" ht="33.75" customHeight="1">
      <c r="B830" s="1"/>
      <c r="D830" s="2"/>
      <c r="F830" s="4"/>
      <c r="H830" s="4"/>
      <c r="I830" s="4"/>
      <c r="L830" s="6"/>
    </row>
    <row r="831" spans="2:12" ht="33.75" customHeight="1">
      <c r="B831" s="1"/>
      <c r="D831" s="2"/>
      <c r="F831" s="4"/>
      <c r="H831" s="4"/>
      <c r="I831" s="4"/>
      <c r="L831" s="6"/>
    </row>
    <row r="832" spans="2:12" ht="33.75" customHeight="1">
      <c r="B832" s="1"/>
      <c r="D832" s="2"/>
      <c r="F832" s="4"/>
      <c r="H832" s="4"/>
      <c r="I832" s="4"/>
      <c r="L832" s="6"/>
    </row>
    <row r="833" spans="2:12" ht="33.75" customHeight="1">
      <c r="B833" s="1"/>
      <c r="D833" s="2"/>
      <c r="F833" s="4"/>
      <c r="H833" s="4"/>
      <c r="I833" s="4"/>
      <c r="L833" s="6"/>
    </row>
    <row r="834" spans="2:12" ht="33.75" customHeight="1">
      <c r="B834" s="1"/>
      <c r="D834" s="2"/>
      <c r="F834" s="4"/>
      <c r="H834" s="4"/>
      <c r="I834" s="4"/>
      <c r="L834" s="6"/>
    </row>
    <row r="835" spans="2:12" ht="33.75" customHeight="1">
      <c r="B835" s="1"/>
      <c r="D835" s="2"/>
      <c r="F835" s="4"/>
      <c r="H835" s="4"/>
      <c r="I835" s="4"/>
      <c r="L835" s="6"/>
    </row>
    <row r="836" spans="2:12" ht="33.75" customHeight="1">
      <c r="B836" s="1"/>
      <c r="D836" s="2"/>
      <c r="F836" s="4"/>
      <c r="H836" s="4"/>
      <c r="I836" s="4"/>
      <c r="L836" s="6"/>
    </row>
    <row r="837" spans="2:12" ht="33.75" customHeight="1">
      <c r="B837" s="1"/>
      <c r="D837" s="2"/>
      <c r="F837" s="4"/>
      <c r="H837" s="4"/>
      <c r="I837" s="4"/>
      <c r="L837" s="6"/>
    </row>
    <row r="838" spans="2:12" ht="33.75" customHeight="1">
      <c r="B838" s="1"/>
      <c r="D838" s="2"/>
      <c r="F838" s="4"/>
      <c r="H838" s="4"/>
      <c r="I838" s="4"/>
      <c r="L838" s="6"/>
    </row>
    <row r="839" spans="2:12" ht="33.75" customHeight="1">
      <c r="B839" s="1"/>
      <c r="D839" s="2"/>
      <c r="F839" s="4"/>
      <c r="H839" s="4"/>
      <c r="I839" s="4"/>
      <c r="L839" s="6"/>
    </row>
    <row r="840" spans="2:12" ht="33.75" customHeight="1">
      <c r="B840" s="1"/>
      <c r="D840" s="2"/>
      <c r="F840" s="4"/>
      <c r="H840" s="4"/>
      <c r="I840" s="4"/>
      <c r="L840" s="6"/>
    </row>
    <row r="841" spans="2:12" ht="33.75" customHeight="1">
      <c r="B841" s="1"/>
      <c r="D841" s="2"/>
      <c r="F841" s="4"/>
      <c r="H841" s="4"/>
      <c r="I841" s="4"/>
      <c r="L841" s="6"/>
    </row>
    <row r="842" spans="2:12" ht="33.75" customHeight="1">
      <c r="B842" s="1"/>
      <c r="D842" s="2"/>
      <c r="F842" s="4"/>
      <c r="H842" s="4"/>
      <c r="I842" s="4"/>
      <c r="L842" s="6"/>
    </row>
    <row r="843" spans="2:12" ht="33.75" customHeight="1">
      <c r="B843" s="1"/>
      <c r="D843" s="2"/>
      <c r="F843" s="4"/>
      <c r="H843" s="4"/>
      <c r="I843" s="4"/>
      <c r="L843" s="6"/>
    </row>
    <row r="844" spans="2:12" ht="33.75" customHeight="1">
      <c r="B844" s="1"/>
      <c r="D844" s="2"/>
      <c r="F844" s="4"/>
      <c r="H844" s="4"/>
      <c r="I844" s="4"/>
      <c r="L844" s="6"/>
    </row>
    <row r="845" spans="2:12" ht="33.75" customHeight="1">
      <c r="B845" s="1"/>
      <c r="D845" s="2"/>
      <c r="F845" s="4"/>
      <c r="H845" s="4"/>
      <c r="I845" s="4"/>
      <c r="L845" s="6"/>
    </row>
    <row r="846" spans="2:12" ht="33.75" customHeight="1">
      <c r="B846" s="1"/>
      <c r="D846" s="2"/>
      <c r="F846" s="4"/>
      <c r="H846" s="4"/>
      <c r="I846" s="4"/>
      <c r="L846" s="6"/>
    </row>
    <row r="847" spans="2:12" ht="33.75" customHeight="1">
      <c r="B847" s="1"/>
      <c r="D847" s="2"/>
      <c r="F847" s="4"/>
      <c r="H847" s="4"/>
      <c r="I847" s="4"/>
      <c r="L847" s="6"/>
    </row>
    <row r="848" spans="2:12" ht="33.75" customHeight="1">
      <c r="B848" s="1"/>
      <c r="D848" s="2"/>
      <c r="F848" s="4"/>
      <c r="H848" s="4"/>
      <c r="I848" s="4"/>
      <c r="L848" s="6"/>
    </row>
    <row r="849" spans="2:12" ht="33.75" customHeight="1">
      <c r="B849" s="1"/>
      <c r="D849" s="2"/>
      <c r="F849" s="4"/>
      <c r="H849" s="4"/>
      <c r="I849" s="4"/>
      <c r="L849" s="6"/>
    </row>
    <row r="850" spans="2:12" ht="33.75" customHeight="1">
      <c r="B850" s="1"/>
      <c r="D850" s="2"/>
      <c r="F850" s="4"/>
      <c r="H850" s="4"/>
      <c r="I850" s="4"/>
      <c r="L850" s="6"/>
    </row>
    <row r="851" spans="2:12" ht="33.75" customHeight="1">
      <c r="B851" s="1"/>
      <c r="D851" s="2"/>
      <c r="F851" s="4"/>
      <c r="H851" s="4"/>
      <c r="I851" s="4"/>
      <c r="L851" s="6"/>
    </row>
    <row r="852" spans="2:12" ht="33.75" customHeight="1">
      <c r="B852" s="1"/>
      <c r="D852" s="2"/>
      <c r="F852" s="4"/>
      <c r="H852" s="4"/>
      <c r="I852" s="4"/>
      <c r="L852" s="6"/>
    </row>
    <row r="853" spans="2:12" ht="33.75" customHeight="1">
      <c r="B853" s="1"/>
      <c r="D853" s="2"/>
      <c r="F853" s="4"/>
      <c r="H853" s="4"/>
      <c r="I853" s="4"/>
      <c r="L853" s="6"/>
    </row>
    <row r="854" spans="2:12" ht="33.75" customHeight="1">
      <c r="B854" s="1"/>
      <c r="D854" s="2"/>
      <c r="F854" s="4"/>
      <c r="H854" s="4"/>
      <c r="I854" s="4"/>
      <c r="L854" s="6"/>
    </row>
    <row r="855" spans="2:12" ht="33.75" customHeight="1">
      <c r="B855" s="1"/>
      <c r="D855" s="2"/>
      <c r="F855" s="4"/>
      <c r="H855" s="4"/>
      <c r="I855" s="4"/>
      <c r="L855" s="6"/>
    </row>
    <row r="856" spans="2:12" ht="33.75" customHeight="1">
      <c r="B856" s="1"/>
      <c r="D856" s="2"/>
      <c r="F856" s="4"/>
      <c r="H856" s="4"/>
      <c r="I856" s="4"/>
      <c r="L856" s="6"/>
    </row>
    <row r="857" spans="2:12" ht="33.75" customHeight="1">
      <c r="B857" s="1"/>
      <c r="D857" s="2"/>
      <c r="F857" s="4"/>
      <c r="H857" s="4"/>
      <c r="I857" s="4"/>
      <c r="L857" s="6"/>
    </row>
    <row r="858" spans="2:12" ht="33.75" customHeight="1">
      <c r="B858" s="1"/>
      <c r="D858" s="2"/>
      <c r="F858" s="4"/>
      <c r="H858" s="4"/>
      <c r="I858" s="4"/>
      <c r="L858" s="6"/>
    </row>
    <row r="859" spans="2:12" ht="33.75" customHeight="1">
      <c r="B859" s="1"/>
      <c r="D859" s="2"/>
      <c r="F859" s="4"/>
      <c r="H859" s="4"/>
      <c r="I859" s="4"/>
      <c r="L859" s="6"/>
    </row>
    <row r="860" spans="2:12" ht="33.75" customHeight="1">
      <c r="B860" s="1"/>
      <c r="D860" s="2"/>
      <c r="F860" s="4"/>
      <c r="H860" s="4"/>
      <c r="I860" s="4"/>
      <c r="L860" s="6"/>
    </row>
    <row r="861" spans="2:12" ht="33.75" customHeight="1">
      <c r="B861" s="1"/>
      <c r="D861" s="2"/>
      <c r="F861" s="4"/>
      <c r="H861" s="4"/>
      <c r="I861" s="4"/>
      <c r="L861" s="6"/>
    </row>
    <row r="862" spans="2:12" ht="33.75" customHeight="1">
      <c r="B862" s="1"/>
      <c r="D862" s="2"/>
      <c r="F862" s="4"/>
      <c r="H862" s="4"/>
      <c r="I862" s="4"/>
      <c r="L862" s="6"/>
    </row>
    <row r="863" spans="2:12" ht="33.75" customHeight="1">
      <c r="B863" s="1"/>
      <c r="D863" s="2"/>
      <c r="F863" s="4"/>
      <c r="H863" s="4"/>
      <c r="I863" s="4"/>
      <c r="L863" s="6"/>
    </row>
    <row r="864" spans="2:12" ht="33.75" customHeight="1">
      <c r="B864" s="1"/>
      <c r="D864" s="2"/>
      <c r="F864" s="4"/>
      <c r="H864" s="4"/>
      <c r="I864" s="4"/>
      <c r="L864" s="6"/>
    </row>
    <row r="865" spans="2:12" ht="33.75" customHeight="1">
      <c r="B865" s="1"/>
      <c r="D865" s="2"/>
      <c r="F865" s="4"/>
      <c r="H865" s="4"/>
      <c r="I865" s="4"/>
      <c r="L865" s="6"/>
    </row>
    <row r="866" spans="2:12" ht="33.75" customHeight="1">
      <c r="B866" s="1"/>
      <c r="D866" s="2"/>
      <c r="F866" s="4"/>
      <c r="H866" s="4"/>
      <c r="I866" s="4"/>
      <c r="L866" s="6"/>
    </row>
    <row r="867" spans="2:12" ht="33.75" customHeight="1">
      <c r="B867" s="1"/>
      <c r="D867" s="2"/>
      <c r="F867" s="4"/>
      <c r="H867" s="4"/>
      <c r="I867" s="4"/>
      <c r="L867" s="6"/>
    </row>
    <row r="868" spans="2:12" ht="33.75" customHeight="1">
      <c r="B868" s="1"/>
      <c r="D868" s="2"/>
      <c r="F868" s="4"/>
      <c r="H868" s="4"/>
      <c r="I868" s="4"/>
      <c r="L868" s="6"/>
    </row>
    <row r="869" spans="2:12" ht="33.75" customHeight="1">
      <c r="B869" s="1"/>
      <c r="D869" s="2"/>
      <c r="F869" s="4"/>
      <c r="H869" s="4"/>
      <c r="I869" s="4"/>
      <c r="L869" s="6"/>
    </row>
    <row r="870" spans="2:12" ht="33.75" customHeight="1">
      <c r="B870" s="1"/>
      <c r="D870" s="2"/>
      <c r="F870" s="4"/>
      <c r="H870" s="4"/>
      <c r="I870" s="4"/>
      <c r="L870" s="6"/>
    </row>
    <row r="871" spans="2:12" ht="33.75" customHeight="1">
      <c r="B871" s="1"/>
      <c r="D871" s="2"/>
      <c r="F871" s="4"/>
      <c r="H871" s="4"/>
      <c r="I871" s="4"/>
      <c r="L871" s="6"/>
    </row>
    <row r="872" spans="2:12" ht="33.75" customHeight="1">
      <c r="B872" s="1"/>
      <c r="D872" s="2"/>
      <c r="F872" s="4"/>
      <c r="H872" s="4"/>
      <c r="I872" s="4"/>
      <c r="L872" s="6"/>
    </row>
    <row r="873" spans="2:12" ht="33.75" customHeight="1">
      <c r="B873" s="1"/>
      <c r="D873" s="2"/>
      <c r="F873" s="4"/>
      <c r="H873" s="4"/>
      <c r="I873" s="4"/>
      <c r="L873" s="6"/>
    </row>
    <row r="874" spans="2:12" ht="33.75" customHeight="1">
      <c r="B874" s="1"/>
      <c r="D874" s="2"/>
      <c r="F874" s="4"/>
      <c r="H874" s="4"/>
      <c r="I874" s="4"/>
      <c r="L874" s="6"/>
    </row>
    <row r="875" spans="2:12" ht="33.75" customHeight="1">
      <c r="B875" s="1"/>
      <c r="D875" s="2"/>
      <c r="F875" s="4"/>
      <c r="H875" s="4"/>
      <c r="I875" s="4"/>
      <c r="L875" s="6"/>
    </row>
    <row r="876" spans="2:12" ht="33.75" customHeight="1">
      <c r="B876" s="1"/>
      <c r="D876" s="2"/>
      <c r="F876" s="4"/>
      <c r="H876" s="4"/>
      <c r="I876" s="4"/>
      <c r="L876" s="6"/>
    </row>
    <row r="877" spans="2:12" ht="33.75" customHeight="1">
      <c r="B877" s="1"/>
      <c r="D877" s="2"/>
      <c r="F877" s="4"/>
      <c r="H877" s="4"/>
      <c r="I877" s="4"/>
      <c r="L877" s="6"/>
    </row>
    <row r="878" spans="2:12" ht="33.75" customHeight="1">
      <c r="B878" s="1"/>
      <c r="D878" s="2"/>
      <c r="F878" s="4"/>
      <c r="H878" s="4"/>
      <c r="I878" s="4"/>
      <c r="L878" s="6"/>
    </row>
    <row r="879" spans="2:12" ht="33.75" customHeight="1">
      <c r="B879" s="1"/>
      <c r="D879" s="2"/>
      <c r="F879" s="4"/>
      <c r="H879" s="4"/>
      <c r="I879" s="4"/>
      <c r="L879" s="6"/>
    </row>
    <row r="880" spans="2:12" ht="33.75" customHeight="1">
      <c r="B880" s="1"/>
      <c r="D880" s="2"/>
      <c r="F880" s="4"/>
      <c r="H880" s="4"/>
      <c r="I880" s="4"/>
      <c r="L880" s="6"/>
    </row>
    <row r="881" spans="2:12" ht="33.75" customHeight="1">
      <c r="B881" s="1"/>
      <c r="D881" s="2"/>
      <c r="F881" s="4"/>
      <c r="H881" s="4"/>
      <c r="I881" s="4"/>
      <c r="L881" s="6"/>
    </row>
    <row r="882" spans="2:12" ht="33.75" customHeight="1">
      <c r="B882" s="1"/>
      <c r="D882" s="2"/>
      <c r="F882" s="4"/>
      <c r="H882" s="4"/>
      <c r="I882" s="4"/>
      <c r="L882" s="6"/>
    </row>
    <row r="883" spans="2:12" ht="33.75" customHeight="1">
      <c r="B883" s="1"/>
      <c r="D883" s="2"/>
      <c r="F883" s="4"/>
      <c r="H883" s="4"/>
      <c r="I883" s="4"/>
      <c r="L883" s="6"/>
    </row>
    <row r="884" spans="2:12" ht="33.75" customHeight="1">
      <c r="B884" s="1"/>
      <c r="D884" s="2"/>
      <c r="F884" s="4"/>
      <c r="H884" s="4"/>
      <c r="I884" s="4"/>
      <c r="L884" s="6"/>
    </row>
    <row r="885" spans="2:12" ht="33.75" customHeight="1">
      <c r="B885" s="1"/>
      <c r="D885" s="2"/>
      <c r="F885" s="4"/>
      <c r="H885" s="4"/>
      <c r="I885" s="4"/>
      <c r="L885" s="6"/>
    </row>
    <row r="886" spans="2:12" ht="33.75" customHeight="1">
      <c r="B886" s="1"/>
      <c r="D886" s="2"/>
      <c r="F886" s="4"/>
      <c r="H886" s="4"/>
      <c r="I886" s="4"/>
      <c r="L886" s="6"/>
    </row>
    <row r="887" spans="2:12" ht="33.75" customHeight="1">
      <c r="B887" s="1"/>
      <c r="D887" s="2"/>
      <c r="F887" s="4"/>
      <c r="H887" s="4"/>
      <c r="I887" s="4"/>
      <c r="L887" s="6"/>
    </row>
    <row r="888" spans="2:12" ht="33.75" customHeight="1">
      <c r="B888" s="1"/>
      <c r="D888" s="2"/>
      <c r="F888" s="4"/>
      <c r="H888" s="4"/>
      <c r="I888" s="4"/>
      <c r="L888" s="6"/>
    </row>
    <row r="889" spans="2:12" ht="33.75" customHeight="1">
      <c r="B889" s="1"/>
      <c r="D889" s="2"/>
      <c r="F889" s="4"/>
      <c r="H889" s="4"/>
      <c r="I889" s="4"/>
      <c r="L889" s="6"/>
    </row>
    <row r="890" spans="2:12" ht="33.75" customHeight="1">
      <c r="B890" s="1"/>
      <c r="D890" s="2"/>
      <c r="F890" s="4"/>
      <c r="H890" s="4"/>
      <c r="I890" s="4"/>
      <c r="L890" s="6"/>
    </row>
    <row r="891" spans="2:12" ht="33.75" customHeight="1">
      <c r="B891" s="1"/>
      <c r="D891" s="2"/>
      <c r="F891" s="4"/>
      <c r="H891" s="4"/>
      <c r="I891" s="4"/>
      <c r="L891" s="6"/>
    </row>
    <row r="892" spans="2:12" ht="33.75" customHeight="1">
      <c r="B892" s="1"/>
      <c r="D892" s="2"/>
      <c r="F892" s="4"/>
      <c r="H892" s="4"/>
      <c r="I892" s="4"/>
      <c r="L892" s="6"/>
    </row>
    <row r="893" spans="2:12" ht="33.75" customHeight="1">
      <c r="B893" s="1"/>
      <c r="D893" s="2"/>
      <c r="F893" s="4"/>
      <c r="H893" s="4"/>
      <c r="I893" s="4"/>
      <c r="L893" s="6"/>
    </row>
    <row r="894" spans="2:12" ht="33.75" customHeight="1">
      <c r="B894" s="1"/>
      <c r="D894" s="2"/>
      <c r="F894" s="4"/>
      <c r="H894" s="4"/>
      <c r="I894" s="4"/>
      <c r="L894" s="6"/>
    </row>
    <row r="895" spans="2:12" ht="33.75" customHeight="1">
      <c r="B895" s="1"/>
      <c r="D895" s="2"/>
      <c r="F895" s="4"/>
      <c r="H895" s="4"/>
      <c r="I895" s="4"/>
      <c r="L895" s="6"/>
    </row>
    <row r="896" spans="2:12" ht="33.75" customHeight="1">
      <c r="B896" s="1"/>
      <c r="D896" s="2"/>
      <c r="F896" s="4"/>
      <c r="H896" s="4"/>
      <c r="I896" s="4"/>
      <c r="L896" s="6"/>
    </row>
    <row r="897" spans="2:12" ht="33.75" customHeight="1">
      <c r="B897" s="1"/>
      <c r="D897" s="2"/>
      <c r="F897" s="4"/>
      <c r="H897" s="4"/>
      <c r="I897" s="4"/>
      <c r="L897" s="6"/>
    </row>
    <row r="898" spans="2:12" ht="33.75" customHeight="1">
      <c r="B898" s="1"/>
      <c r="D898" s="2"/>
      <c r="F898" s="4"/>
      <c r="H898" s="4"/>
      <c r="I898" s="4"/>
      <c r="L898" s="6"/>
    </row>
    <row r="899" spans="2:12" ht="33.75" customHeight="1">
      <c r="B899" s="1"/>
      <c r="D899" s="2"/>
      <c r="F899" s="4"/>
      <c r="H899" s="4"/>
      <c r="I899" s="4"/>
      <c r="L899" s="6"/>
    </row>
    <row r="900" spans="2:12" ht="33.75" customHeight="1">
      <c r="B900" s="1"/>
      <c r="D900" s="2"/>
      <c r="F900" s="4"/>
      <c r="H900" s="4"/>
      <c r="I900" s="4"/>
      <c r="L900" s="6"/>
    </row>
    <row r="901" spans="2:12" ht="33.75" customHeight="1">
      <c r="B901" s="1"/>
      <c r="D901" s="2"/>
      <c r="F901" s="4"/>
      <c r="H901" s="4"/>
      <c r="I901" s="4"/>
      <c r="L901" s="6"/>
    </row>
    <row r="902" spans="2:12" ht="33.75" customHeight="1">
      <c r="B902" s="1"/>
      <c r="D902" s="2"/>
      <c r="F902" s="4"/>
      <c r="H902" s="4"/>
      <c r="I902" s="4"/>
      <c r="L902" s="6"/>
    </row>
    <row r="903" spans="2:12" ht="33.75" customHeight="1">
      <c r="B903" s="1"/>
      <c r="D903" s="2"/>
      <c r="F903" s="4"/>
      <c r="H903" s="4"/>
      <c r="I903" s="4"/>
      <c r="L903" s="6"/>
    </row>
    <row r="904" spans="2:12" ht="33.75" customHeight="1">
      <c r="B904" s="1"/>
      <c r="D904" s="2"/>
      <c r="F904" s="4"/>
      <c r="H904" s="4"/>
      <c r="I904" s="4"/>
      <c r="L904" s="6"/>
    </row>
    <row r="905" spans="2:12" ht="33.75" customHeight="1">
      <c r="B905" s="1"/>
      <c r="D905" s="2"/>
      <c r="F905" s="4"/>
      <c r="H905" s="4"/>
      <c r="I905" s="4"/>
      <c r="L905" s="6"/>
    </row>
    <row r="906" spans="2:12" ht="33.75" customHeight="1">
      <c r="B906" s="1"/>
      <c r="D906" s="2"/>
      <c r="F906" s="4"/>
      <c r="H906" s="4"/>
      <c r="I906" s="4"/>
      <c r="L906" s="6"/>
    </row>
    <row r="907" spans="2:12" ht="33.75" customHeight="1">
      <c r="B907" s="1"/>
      <c r="D907" s="2"/>
      <c r="F907" s="4"/>
      <c r="H907" s="4"/>
      <c r="I907" s="4"/>
      <c r="L907" s="6"/>
    </row>
    <row r="908" spans="2:12" ht="33.75" customHeight="1">
      <c r="B908" s="1"/>
      <c r="D908" s="2"/>
      <c r="F908" s="4"/>
      <c r="H908" s="4"/>
      <c r="I908" s="4"/>
      <c r="L908" s="6"/>
    </row>
    <row r="909" spans="2:12" ht="33.75" customHeight="1">
      <c r="B909" s="1"/>
      <c r="D909" s="2"/>
      <c r="F909" s="4"/>
      <c r="H909" s="4"/>
      <c r="I909" s="4"/>
      <c r="L909" s="6"/>
    </row>
    <row r="910" spans="2:12" ht="33.75" customHeight="1">
      <c r="B910" s="1"/>
      <c r="D910" s="2"/>
      <c r="F910" s="4"/>
      <c r="H910" s="4"/>
      <c r="I910" s="4"/>
      <c r="L910" s="6"/>
    </row>
    <row r="911" spans="2:12" ht="33.75" customHeight="1">
      <c r="B911" s="1"/>
      <c r="D911" s="2"/>
      <c r="F911" s="4"/>
      <c r="H911" s="4"/>
      <c r="I911" s="4"/>
      <c r="L911" s="6"/>
    </row>
    <row r="912" spans="2:12" ht="33.75" customHeight="1">
      <c r="B912" s="1"/>
      <c r="D912" s="2"/>
      <c r="F912" s="4"/>
      <c r="H912" s="4"/>
      <c r="I912" s="4"/>
      <c r="L912" s="6"/>
    </row>
    <row r="913" spans="2:12" ht="33.75" customHeight="1">
      <c r="B913" s="1"/>
      <c r="D913" s="2"/>
      <c r="F913" s="4"/>
      <c r="H913" s="4"/>
      <c r="I913" s="4"/>
      <c r="L913" s="6"/>
    </row>
    <row r="914" spans="2:12" ht="33.75" customHeight="1">
      <c r="B914" s="1"/>
      <c r="D914" s="2"/>
      <c r="F914" s="4"/>
      <c r="H914" s="4"/>
      <c r="I914" s="4"/>
      <c r="L914" s="6"/>
    </row>
    <row r="915" spans="2:12" ht="33.75" customHeight="1">
      <c r="B915" s="1"/>
      <c r="D915" s="2"/>
      <c r="F915" s="4"/>
      <c r="H915" s="4"/>
      <c r="I915" s="4"/>
      <c r="L915" s="6"/>
    </row>
    <row r="916" spans="2:12" ht="33.75" customHeight="1">
      <c r="B916" s="1"/>
      <c r="D916" s="2"/>
      <c r="F916" s="4"/>
      <c r="H916" s="4"/>
      <c r="I916" s="4"/>
      <c r="L916" s="6"/>
    </row>
    <row r="917" spans="2:12" ht="33.75" customHeight="1">
      <c r="B917" s="1"/>
      <c r="D917" s="2"/>
      <c r="F917" s="4"/>
      <c r="H917" s="4"/>
      <c r="I917" s="4"/>
      <c r="L917" s="6"/>
    </row>
    <row r="918" spans="2:12" ht="33.75" customHeight="1">
      <c r="B918" s="1"/>
      <c r="D918" s="2"/>
      <c r="F918" s="4"/>
      <c r="H918" s="4"/>
      <c r="I918" s="4"/>
      <c r="L918" s="6"/>
    </row>
    <row r="919" spans="2:12" ht="33.75" customHeight="1">
      <c r="B919" s="1"/>
      <c r="D919" s="2"/>
      <c r="F919" s="4"/>
      <c r="H919" s="4"/>
      <c r="I919" s="4"/>
      <c r="L919" s="6"/>
    </row>
    <row r="920" spans="2:12" ht="33.75" customHeight="1">
      <c r="B920" s="1"/>
      <c r="D920" s="2"/>
      <c r="F920" s="4"/>
      <c r="H920" s="4"/>
      <c r="I920" s="4"/>
      <c r="L920" s="6"/>
    </row>
    <row r="921" spans="2:12" ht="33.75" customHeight="1">
      <c r="B921" s="1"/>
      <c r="D921" s="2"/>
      <c r="F921" s="4"/>
      <c r="H921" s="4"/>
      <c r="I921" s="4"/>
      <c r="L921" s="6"/>
    </row>
    <row r="922" spans="2:12" ht="33.75" customHeight="1">
      <c r="B922" s="1"/>
      <c r="D922" s="2"/>
      <c r="F922" s="4"/>
      <c r="H922" s="4"/>
      <c r="I922" s="4"/>
      <c r="L922" s="6"/>
    </row>
    <row r="923" spans="2:12" ht="33.75" customHeight="1">
      <c r="B923" s="1"/>
      <c r="D923" s="2"/>
      <c r="F923" s="4"/>
      <c r="H923" s="4"/>
      <c r="I923" s="4"/>
      <c r="L923" s="6"/>
    </row>
    <row r="924" spans="2:12" ht="33.75" customHeight="1">
      <c r="B924" s="1"/>
      <c r="D924" s="2"/>
      <c r="F924" s="4"/>
      <c r="H924" s="4"/>
      <c r="I924" s="4"/>
      <c r="L924" s="6"/>
    </row>
    <row r="925" spans="2:12" ht="33.75" customHeight="1">
      <c r="B925" s="1"/>
      <c r="D925" s="2"/>
      <c r="F925" s="4"/>
      <c r="H925" s="4"/>
      <c r="I925" s="4"/>
      <c r="L925" s="6"/>
    </row>
    <row r="926" spans="2:12" ht="33.75" customHeight="1">
      <c r="B926" s="1"/>
      <c r="D926" s="2"/>
      <c r="F926" s="4"/>
      <c r="H926" s="4"/>
      <c r="I926" s="4"/>
      <c r="L926" s="6"/>
    </row>
    <row r="927" spans="2:12" ht="33.75" customHeight="1">
      <c r="B927" s="1"/>
      <c r="D927" s="2"/>
      <c r="F927" s="4"/>
      <c r="H927" s="4"/>
      <c r="I927" s="4"/>
      <c r="L927" s="6"/>
    </row>
    <row r="928" spans="2:12" ht="33.75" customHeight="1">
      <c r="B928" s="1"/>
      <c r="D928" s="2"/>
      <c r="F928" s="4"/>
      <c r="H928" s="4"/>
      <c r="I928" s="4"/>
      <c r="L928" s="6"/>
    </row>
    <row r="929" spans="2:12" ht="33.75" customHeight="1">
      <c r="B929" s="1"/>
      <c r="D929" s="2"/>
      <c r="F929" s="4"/>
      <c r="H929" s="4"/>
      <c r="I929" s="4"/>
      <c r="L929" s="6"/>
    </row>
    <row r="930" spans="2:12" ht="33.75" customHeight="1">
      <c r="B930" s="1"/>
      <c r="D930" s="2"/>
      <c r="F930" s="4"/>
      <c r="H930" s="4"/>
      <c r="I930" s="4"/>
      <c r="L930" s="6"/>
    </row>
    <row r="931" spans="2:12" ht="33.75" customHeight="1">
      <c r="B931" s="1"/>
      <c r="D931" s="2"/>
      <c r="F931" s="4"/>
      <c r="H931" s="4"/>
      <c r="I931" s="4"/>
      <c r="L931" s="6"/>
    </row>
    <row r="932" spans="2:12" ht="33.75" customHeight="1">
      <c r="B932" s="1"/>
      <c r="D932" s="2"/>
      <c r="F932" s="4"/>
      <c r="H932" s="4"/>
      <c r="I932" s="4"/>
      <c r="L932" s="6"/>
    </row>
    <row r="933" spans="2:12" ht="33.75" customHeight="1">
      <c r="B933" s="1"/>
      <c r="D933" s="2"/>
      <c r="F933" s="4"/>
      <c r="H933" s="4"/>
      <c r="I933" s="4"/>
      <c r="L933" s="6"/>
    </row>
    <row r="934" spans="2:12" ht="33.75" customHeight="1">
      <c r="B934" s="1"/>
      <c r="D934" s="2"/>
      <c r="F934" s="4"/>
      <c r="H934" s="4"/>
      <c r="I934" s="4"/>
      <c r="L934" s="6"/>
    </row>
    <row r="935" spans="2:12" ht="33.75" customHeight="1">
      <c r="B935" s="1"/>
      <c r="D935" s="2"/>
      <c r="F935" s="4"/>
      <c r="H935" s="4"/>
      <c r="I935" s="4"/>
      <c r="L935" s="6"/>
    </row>
    <row r="936" spans="2:12" ht="33.75" customHeight="1">
      <c r="B936" s="1"/>
      <c r="D936" s="2"/>
      <c r="F936" s="4"/>
      <c r="H936" s="4"/>
      <c r="I936" s="4"/>
      <c r="L936" s="6"/>
    </row>
    <row r="937" spans="2:12" ht="33.75" customHeight="1">
      <c r="B937" s="1"/>
      <c r="D937" s="2"/>
      <c r="F937" s="4"/>
      <c r="H937" s="4"/>
      <c r="I937" s="4"/>
      <c r="L937" s="6"/>
    </row>
    <row r="938" spans="2:12" ht="33.75" customHeight="1">
      <c r="B938" s="1"/>
      <c r="D938" s="2"/>
      <c r="F938" s="4"/>
      <c r="H938" s="4"/>
      <c r="I938" s="4"/>
      <c r="L938" s="6"/>
    </row>
    <row r="939" spans="2:12" ht="33.75" customHeight="1">
      <c r="B939" s="1"/>
      <c r="D939" s="2"/>
      <c r="F939" s="4"/>
      <c r="H939" s="4"/>
      <c r="I939" s="4"/>
      <c r="L939" s="6"/>
    </row>
    <row r="940" spans="2:12" ht="33.75" customHeight="1">
      <c r="B940" s="1"/>
      <c r="D940" s="2"/>
      <c r="F940" s="4"/>
      <c r="H940" s="4"/>
      <c r="I940" s="4"/>
      <c r="L940" s="6"/>
    </row>
    <row r="941" spans="2:12" ht="33.75" customHeight="1">
      <c r="B941" s="1"/>
      <c r="D941" s="2"/>
      <c r="F941" s="4"/>
      <c r="H941" s="4"/>
      <c r="I941" s="4"/>
      <c r="L941" s="6"/>
    </row>
    <row r="942" spans="2:12" ht="33.75" customHeight="1">
      <c r="B942" s="1"/>
      <c r="D942" s="2"/>
      <c r="F942" s="4"/>
      <c r="H942" s="4"/>
      <c r="I942" s="4"/>
      <c r="L942" s="6"/>
    </row>
    <row r="943" spans="2:12" ht="33.75" customHeight="1">
      <c r="B943" s="1"/>
      <c r="D943" s="2"/>
      <c r="F943" s="4"/>
      <c r="H943" s="4"/>
      <c r="I943" s="4"/>
      <c r="L943" s="6"/>
    </row>
    <row r="944" spans="2:12" ht="33.75" customHeight="1">
      <c r="B944" s="1"/>
      <c r="D944" s="2"/>
      <c r="F944" s="4"/>
      <c r="H944" s="4"/>
      <c r="I944" s="4"/>
      <c r="L944" s="6"/>
    </row>
    <row r="945" spans="2:12" ht="33.75" customHeight="1">
      <c r="B945" s="1"/>
      <c r="D945" s="2"/>
      <c r="F945" s="4"/>
      <c r="H945" s="4"/>
      <c r="I945" s="4"/>
      <c r="L945" s="6"/>
    </row>
    <row r="946" spans="2:12" ht="33.75" customHeight="1">
      <c r="B946" s="1"/>
      <c r="D946" s="2"/>
      <c r="F946" s="4"/>
      <c r="H946" s="4"/>
      <c r="I946" s="4"/>
      <c r="L946" s="6"/>
    </row>
    <row r="947" spans="2:12" ht="33.75" customHeight="1">
      <c r="B947" s="1"/>
      <c r="D947" s="2"/>
      <c r="F947" s="4"/>
      <c r="H947" s="4"/>
      <c r="I947" s="4"/>
      <c r="L947" s="6"/>
    </row>
    <row r="948" spans="2:12" ht="33.75" customHeight="1">
      <c r="B948" s="1"/>
      <c r="D948" s="2"/>
      <c r="F948" s="4"/>
      <c r="H948" s="4"/>
      <c r="I948" s="4"/>
      <c r="L948" s="6"/>
    </row>
    <row r="949" spans="2:12" ht="33.75" customHeight="1">
      <c r="B949" s="1"/>
      <c r="D949" s="2"/>
      <c r="F949" s="4"/>
      <c r="H949" s="4"/>
      <c r="I949" s="4"/>
      <c r="L949" s="6"/>
    </row>
    <row r="950" spans="2:12" ht="33.75" customHeight="1">
      <c r="B950" s="1"/>
      <c r="D950" s="2"/>
      <c r="F950" s="4"/>
      <c r="H950" s="4"/>
      <c r="I950" s="4"/>
      <c r="L950" s="6"/>
    </row>
    <row r="951" spans="2:12" ht="33.75" customHeight="1">
      <c r="B951" s="1"/>
      <c r="D951" s="2"/>
      <c r="F951" s="4"/>
      <c r="H951" s="4"/>
      <c r="I951" s="4"/>
      <c r="L951" s="6"/>
    </row>
    <row r="952" spans="2:12" ht="33.75" customHeight="1">
      <c r="B952" s="1"/>
      <c r="D952" s="2"/>
      <c r="F952" s="4"/>
      <c r="H952" s="4"/>
      <c r="I952" s="4"/>
      <c r="L952" s="6"/>
    </row>
    <row r="953" spans="2:12" ht="33.75" customHeight="1">
      <c r="B953" s="1"/>
      <c r="D953" s="2"/>
      <c r="F953" s="4"/>
      <c r="H953" s="4"/>
      <c r="I953" s="4"/>
      <c r="L953" s="6"/>
    </row>
    <row r="954" spans="2:12" ht="33.75" customHeight="1">
      <c r="B954" s="1"/>
      <c r="D954" s="2"/>
      <c r="F954" s="4"/>
      <c r="H954" s="4"/>
      <c r="I954" s="4"/>
      <c r="L954" s="6"/>
    </row>
    <row r="955" spans="2:12" ht="33.75" customHeight="1">
      <c r="B955" s="1"/>
      <c r="D955" s="2"/>
      <c r="F955" s="4"/>
      <c r="H955" s="4"/>
      <c r="I955" s="4"/>
      <c r="L955" s="6"/>
    </row>
    <row r="956" spans="2:12" ht="33.75" customHeight="1">
      <c r="B956" s="1"/>
      <c r="D956" s="2"/>
      <c r="F956" s="4"/>
      <c r="H956" s="4"/>
      <c r="I956" s="4"/>
      <c r="L956" s="6"/>
    </row>
    <row r="957" spans="2:12" ht="33.75" customHeight="1">
      <c r="B957" s="1"/>
      <c r="D957" s="2"/>
      <c r="F957" s="4"/>
      <c r="H957" s="4"/>
      <c r="I957" s="4"/>
      <c r="L957" s="6"/>
    </row>
    <row r="958" spans="2:12" ht="33.75" customHeight="1">
      <c r="B958" s="1"/>
      <c r="D958" s="2"/>
      <c r="F958" s="4"/>
      <c r="H958" s="4"/>
      <c r="I958" s="4"/>
      <c r="L958" s="6"/>
    </row>
    <row r="959" spans="2:12" ht="33.75" customHeight="1">
      <c r="B959" s="1"/>
      <c r="D959" s="2"/>
      <c r="F959" s="4"/>
      <c r="H959" s="4"/>
      <c r="I959" s="4"/>
      <c r="L959" s="6"/>
    </row>
    <row r="960" spans="2:12" ht="33.75" customHeight="1">
      <c r="B960" s="1"/>
      <c r="D960" s="2"/>
      <c r="F960" s="4"/>
      <c r="H960" s="4"/>
      <c r="I960" s="4"/>
      <c r="L960" s="6"/>
    </row>
    <row r="961" spans="2:12" ht="33.75" customHeight="1">
      <c r="B961" s="1"/>
      <c r="D961" s="2"/>
      <c r="F961" s="4"/>
      <c r="H961" s="4"/>
      <c r="I961" s="4"/>
      <c r="L961" s="6"/>
    </row>
    <row r="962" spans="2:12" ht="33.75" customHeight="1">
      <c r="B962" s="1"/>
      <c r="D962" s="2"/>
      <c r="F962" s="4"/>
      <c r="H962" s="4"/>
      <c r="I962" s="4"/>
      <c r="L962" s="6"/>
    </row>
    <row r="963" spans="2:12" ht="33.75" customHeight="1">
      <c r="B963" s="1"/>
      <c r="D963" s="2"/>
      <c r="F963" s="4"/>
      <c r="H963" s="4"/>
      <c r="I963" s="4"/>
      <c r="L963" s="6"/>
    </row>
    <row r="964" spans="2:12" ht="33.75" customHeight="1">
      <c r="B964" s="1"/>
      <c r="D964" s="2"/>
      <c r="F964" s="4"/>
      <c r="H964" s="4"/>
      <c r="I964" s="4"/>
      <c r="L964" s="6"/>
    </row>
    <row r="965" spans="2:12" ht="33.75" customHeight="1">
      <c r="B965" s="1"/>
      <c r="D965" s="2"/>
      <c r="F965" s="4"/>
      <c r="H965" s="4"/>
      <c r="I965" s="4"/>
      <c r="L965" s="6"/>
    </row>
    <row r="966" spans="2:12" ht="33.75" customHeight="1">
      <c r="B966" s="1"/>
      <c r="D966" s="2"/>
      <c r="F966" s="4"/>
      <c r="H966" s="4"/>
      <c r="I966" s="4"/>
      <c r="L966" s="6"/>
    </row>
    <row r="967" spans="2:12" ht="33.75" customHeight="1">
      <c r="B967" s="1"/>
      <c r="D967" s="2"/>
      <c r="F967" s="4"/>
      <c r="H967" s="4"/>
      <c r="I967" s="4"/>
      <c r="L967" s="6"/>
    </row>
    <row r="968" spans="2:12" ht="33.75" customHeight="1">
      <c r="B968" s="1"/>
      <c r="D968" s="2"/>
      <c r="F968" s="4"/>
      <c r="H968" s="4"/>
      <c r="I968" s="4"/>
      <c r="L968" s="6"/>
    </row>
    <row r="969" spans="2:12" ht="33.75" customHeight="1">
      <c r="B969" s="1"/>
      <c r="D969" s="2"/>
      <c r="F969" s="4"/>
      <c r="H969" s="4"/>
      <c r="I969" s="4"/>
      <c r="L969" s="6"/>
    </row>
    <row r="970" spans="2:12" ht="33.75" customHeight="1">
      <c r="B970" s="1"/>
      <c r="D970" s="2"/>
      <c r="F970" s="4"/>
      <c r="H970" s="4"/>
      <c r="I970" s="4"/>
      <c r="L970" s="6"/>
    </row>
    <row r="971" spans="2:12" ht="33.75" customHeight="1">
      <c r="B971" s="1"/>
      <c r="D971" s="2"/>
      <c r="F971" s="4"/>
      <c r="H971" s="4"/>
      <c r="I971" s="4"/>
      <c r="L971" s="6"/>
    </row>
    <row r="972" spans="2:12" ht="33.75" customHeight="1">
      <c r="B972" s="1"/>
      <c r="D972" s="2"/>
      <c r="F972" s="4"/>
      <c r="H972" s="4"/>
      <c r="I972" s="4"/>
      <c r="L972" s="6"/>
    </row>
    <row r="973" spans="2:12" ht="33.75" customHeight="1">
      <c r="B973" s="1"/>
      <c r="D973" s="2"/>
      <c r="F973" s="4"/>
      <c r="H973" s="4"/>
      <c r="I973" s="4"/>
      <c r="L973" s="6"/>
    </row>
    <row r="974" spans="2:12" ht="33.75" customHeight="1">
      <c r="B974" s="1"/>
      <c r="D974" s="2"/>
      <c r="F974" s="4"/>
      <c r="H974" s="4"/>
      <c r="I974" s="4"/>
      <c r="L974" s="6"/>
    </row>
    <row r="975" spans="2:12" ht="33.75" customHeight="1">
      <c r="B975" s="1"/>
      <c r="D975" s="2"/>
      <c r="F975" s="4"/>
      <c r="H975" s="4"/>
      <c r="I975" s="4"/>
      <c r="L975" s="6"/>
    </row>
    <row r="976" spans="2:12" ht="33.75" customHeight="1">
      <c r="B976" s="1"/>
      <c r="D976" s="2"/>
      <c r="F976" s="4"/>
      <c r="H976" s="4"/>
      <c r="I976" s="4"/>
      <c r="L976" s="6"/>
    </row>
    <row r="977" spans="2:12" ht="33.75" customHeight="1">
      <c r="B977" s="1"/>
      <c r="D977" s="2"/>
      <c r="F977" s="4"/>
      <c r="H977" s="4"/>
      <c r="I977" s="4"/>
      <c r="L977" s="6"/>
    </row>
    <row r="978" spans="2:12" ht="33.75" customHeight="1">
      <c r="B978" s="1"/>
      <c r="D978" s="2"/>
      <c r="F978" s="4"/>
      <c r="H978" s="4"/>
      <c r="I978" s="4"/>
      <c r="L978" s="6"/>
    </row>
    <row r="979" spans="2:12" ht="33.75" customHeight="1">
      <c r="B979" s="1"/>
      <c r="D979" s="2"/>
      <c r="F979" s="4"/>
      <c r="H979" s="4"/>
      <c r="I979" s="4"/>
      <c r="L979" s="6"/>
    </row>
    <row r="980" spans="2:12" ht="33.75" customHeight="1">
      <c r="B980" s="1"/>
      <c r="D980" s="2"/>
      <c r="F980" s="4"/>
      <c r="H980" s="4"/>
      <c r="I980" s="4"/>
      <c r="L980" s="6"/>
    </row>
    <row r="981" spans="2:12" ht="33.75" customHeight="1">
      <c r="B981" s="1"/>
      <c r="D981" s="2"/>
      <c r="F981" s="4"/>
      <c r="H981" s="4"/>
      <c r="I981" s="4"/>
      <c r="L981" s="6"/>
    </row>
    <row r="982" spans="2:12" ht="33.75" customHeight="1">
      <c r="B982" s="1"/>
      <c r="D982" s="2"/>
      <c r="F982" s="4"/>
      <c r="H982" s="4"/>
      <c r="I982" s="4"/>
      <c r="L982" s="6"/>
    </row>
    <row r="983" spans="2:12" ht="33.75" customHeight="1">
      <c r="B983" s="1"/>
      <c r="D983" s="2"/>
      <c r="F983" s="4"/>
      <c r="H983" s="4"/>
      <c r="I983" s="4"/>
      <c r="L983" s="6"/>
    </row>
    <row r="984" spans="2:12" ht="33.75" customHeight="1">
      <c r="B984" s="1"/>
      <c r="D984" s="2"/>
      <c r="F984" s="4"/>
      <c r="H984" s="4"/>
      <c r="I984" s="4"/>
      <c r="L984" s="6"/>
    </row>
    <row r="985" spans="2:12" ht="33.75" customHeight="1">
      <c r="B985" s="1"/>
      <c r="D985" s="2"/>
      <c r="F985" s="4"/>
      <c r="H985" s="4"/>
      <c r="I985" s="4"/>
      <c r="L985" s="6"/>
    </row>
    <row r="986" spans="2:12" ht="33.75" customHeight="1">
      <c r="B986" s="1"/>
      <c r="D986" s="2"/>
      <c r="F986" s="4"/>
      <c r="H986" s="4"/>
      <c r="I986" s="4"/>
      <c r="L986" s="6"/>
    </row>
    <row r="987" spans="2:12" ht="33.75" customHeight="1">
      <c r="B987" s="1"/>
      <c r="D987" s="2"/>
      <c r="F987" s="4"/>
      <c r="H987" s="4"/>
      <c r="I987" s="4"/>
      <c r="L987" s="6"/>
    </row>
    <row r="988" spans="2:12" ht="33.75" customHeight="1">
      <c r="B988" s="1"/>
      <c r="D988" s="2"/>
      <c r="F988" s="4"/>
      <c r="H988" s="4"/>
      <c r="I988" s="4"/>
      <c r="L988" s="6"/>
    </row>
    <row r="989" spans="2:12" ht="33.75" customHeight="1">
      <c r="B989" s="1"/>
      <c r="D989" s="2"/>
      <c r="F989" s="4"/>
      <c r="H989" s="4"/>
      <c r="I989" s="4"/>
      <c r="L989" s="6"/>
    </row>
    <row r="990" spans="2:12" ht="33.75" customHeight="1">
      <c r="B990" s="1"/>
      <c r="D990" s="2"/>
      <c r="F990" s="4"/>
      <c r="H990" s="4"/>
      <c r="I990" s="4"/>
      <c r="L990" s="6"/>
    </row>
    <row r="991" spans="2:12" ht="33.75" customHeight="1">
      <c r="B991" s="1"/>
      <c r="D991" s="2"/>
      <c r="F991" s="4"/>
      <c r="H991" s="4"/>
      <c r="I991" s="4"/>
      <c r="L991" s="6"/>
    </row>
    <row r="992" spans="2:12" ht="33.75" customHeight="1">
      <c r="B992" s="1"/>
      <c r="D992" s="2"/>
      <c r="F992" s="4"/>
      <c r="H992" s="4"/>
      <c r="I992" s="4"/>
      <c r="L992" s="6"/>
    </row>
    <row r="993" spans="2:12" ht="33.75" customHeight="1">
      <c r="B993" s="1"/>
      <c r="D993" s="2"/>
      <c r="F993" s="4"/>
      <c r="H993" s="4"/>
      <c r="I993" s="4"/>
      <c r="L993" s="6"/>
    </row>
    <row r="994" spans="2:12" ht="33.75" customHeight="1">
      <c r="B994" s="1"/>
      <c r="D994" s="2"/>
      <c r="F994" s="4"/>
      <c r="H994" s="4"/>
      <c r="I994" s="4"/>
      <c r="L994" s="6"/>
    </row>
    <row r="995" spans="2:12" ht="33.75" customHeight="1">
      <c r="B995" s="1"/>
      <c r="D995" s="2"/>
      <c r="F995" s="4"/>
      <c r="H995" s="4"/>
      <c r="I995" s="4"/>
      <c r="L995" s="6"/>
    </row>
    <row r="996" spans="2:12" ht="33.75" customHeight="1">
      <c r="B996" s="1"/>
      <c r="D996" s="2"/>
      <c r="F996" s="4"/>
      <c r="H996" s="4"/>
      <c r="I996" s="4"/>
      <c r="L996" s="6"/>
    </row>
    <row r="997" spans="2:12" ht="33.75" customHeight="1">
      <c r="B997" s="1"/>
      <c r="D997" s="2"/>
      <c r="F997" s="4"/>
      <c r="H997" s="4"/>
      <c r="I997" s="4"/>
      <c r="L997" s="6"/>
    </row>
    <row r="998" spans="2:12" ht="33.75" customHeight="1">
      <c r="B998" s="1"/>
      <c r="D998" s="2"/>
      <c r="F998" s="4"/>
      <c r="H998" s="4"/>
      <c r="I998" s="4"/>
      <c r="L998" s="6"/>
    </row>
    <row r="999" spans="2:12" ht="33.75" customHeight="1">
      <c r="B999" s="1"/>
      <c r="D999" s="2"/>
      <c r="F999" s="4"/>
      <c r="H999" s="4"/>
      <c r="I999" s="4"/>
      <c r="L999" s="6"/>
    </row>
    <row r="1000" spans="2:12" ht="33.75" customHeight="1">
      <c r="B1000" s="1"/>
      <c r="D1000" s="2"/>
      <c r="F1000" s="4"/>
      <c r="H1000" s="4"/>
      <c r="I1000" s="4"/>
      <c r="L1000" s="6"/>
    </row>
  </sheetData>
  <mergeCells count="3">
    <mergeCell ref="C3:E3"/>
    <mergeCell ref="C9:E9"/>
    <mergeCell ref="C10:E10"/>
  </mergeCells>
  <pageMargins left="0.7" right="0.7" top="0.75" bottom="0.75" header="0" footer="0"/>
  <pageSetup scale="38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0"/>
  <sheetViews>
    <sheetView topLeftCell="A82" workbookViewId="0">
      <selection activeCell="L12" sqref="L12"/>
    </sheetView>
  </sheetViews>
  <sheetFormatPr baseColWidth="10" defaultColWidth="11.1640625" defaultRowHeight="15" customHeight="1"/>
  <cols>
    <col min="1" max="1" width="3.5" customWidth="1"/>
    <col min="2" max="2" width="10.5" customWidth="1"/>
    <col min="3" max="3" width="39.33203125" customWidth="1"/>
    <col min="4" max="4" width="2.6640625" customWidth="1"/>
    <col min="5" max="5" width="10.5" customWidth="1"/>
    <col min="6" max="6" width="2.83203125" customWidth="1"/>
    <col min="7" max="7" width="10.5" customWidth="1"/>
    <col min="8" max="8" width="2.83203125" customWidth="1"/>
    <col min="9" max="9" width="10.5" customWidth="1"/>
    <col min="10" max="10" width="2.83203125" customWidth="1"/>
    <col min="11" max="11" width="21.5" customWidth="1"/>
    <col min="12" max="26" width="10.5" customWidth="1"/>
  </cols>
  <sheetData>
    <row r="1" spans="1:26" ht="57" customHeight="1" thickBot="1">
      <c r="C1" s="218" t="s">
        <v>737</v>
      </c>
      <c r="I1" s="66" t="s">
        <v>191</v>
      </c>
      <c r="J1" s="167" t="s">
        <v>358</v>
      </c>
      <c r="K1" s="310">
        <f>SUM(I3:I15)</f>
        <v>1715</v>
      </c>
    </row>
    <row r="2" spans="1:26" ht="15.75" customHeight="1"/>
    <row r="3" spans="1:26" ht="19.5" customHeight="1">
      <c r="A3" s="43"/>
      <c r="B3" s="172">
        <v>1</v>
      </c>
      <c r="C3" s="43" t="str">
        <f>'[2]HC Classic Score'!C200</f>
        <v>Cody Burks</v>
      </c>
      <c r="D3" s="43"/>
      <c r="E3" s="43">
        <f>'[2]HC Classic Score'!K200</f>
        <v>698</v>
      </c>
      <c r="F3" s="43"/>
      <c r="G3" s="43">
        <f>'[2]HC Classic Score'!O200</f>
        <v>1169</v>
      </c>
      <c r="H3" s="43"/>
      <c r="I3" s="174">
        <v>550</v>
      </c>
      <c r="J3" s="43"/>
      <c r="K3" s="292"/>
      <c r="L3" s="291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9.5" customHeight="1">
      <c r="A4" s="43"/>
      <c r="B4" s="172">
        <v>2</v>
      </c>
      <c r="C4" s="43" t="str">
        <f>'[2]HC Classic Score'!C272</f>
        <v>Lavon Hunter</v>
      </c>
      <c r="D4" s="43"/>
      <c r="E4" s="43">
        <f>'[2]HC Classic Score'!K272</f>
        <v>721</v>
      </c>
      <c r="F4" s="43"/>
      <c r="G4" s="43">
        <f>'[2]HC Classic Score'!O272</f>
        <v>1175</v>
      </c>
      <c r="H4" s="43"/>
      <c r="I4" s="174">
        <v>275</v>
      </c>
      <c r="J4" s="43"/>
      <c r="K4" s="291"/>
      <c r="L4" s="291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9.5" customHeight="1">
      <c r="A5" s="43"/>
      <c r="B5" s="172">
        <v>3</v>
      </c>
      <c r="C5" s="43" t="str">
        <f>'[2]HC Classic Score'!C16</f>
        <v>Joshua Dalton</v>
      </c>
      <c r="D5" s="43"/>
      <c r="E5" s="43">
        <f>'[2]HC Classic Score'!K16</f>
        <v>672</v>
      </c>
      <c r="F5" s="43"/>
      <c r="G5" s="43">
        <f>'[2]HC Classic Score'!O16</f>
        <v>1133</v>
      </c>
      <c r="H5" s="43"/>
      <c r="I5" s="174">
        <v>150</v>
      </c>
      <c r="J5" s="43"/>
      <c r="K5" s="291"/>
      <c r="L5" s="291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9.5" customHeight="1">
      <c r="A6" s="43"/>
      <c r="B6" s="172">
        <v>4</v>
      </c>
      <c r="C6" s="43" t="str">
        <f>'[2]HC Classic Score'!C356</f>
        <v>Wade Engelsman</v>
      </c>
      <c r="D6" s="43"/>
      <c r="E6" s="43">
        <f>'[2]HC Classic Score'!K356</f>
        <v>704</v>
      </c>
      <c r="F6" s="43"/>
      <c r="G6" s="43">
        <f>'[2]HC Classic Score'!O356</f>
        <v>1150</v>
      </c>
      <c r="H6" s="43"/>
      <c r="I6" s="174">
        <v>150</v>
      </c>
      <c r="J6" s="43"/>
      <c r="K6" s="291"/>
      <c r="L6" s="291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9.5" customHeight="1">
      <c r="A7" s="43"/>
      <c r="B7" s="172">
        <v>5</v>
      </c>
      <c r="C7" s="43" t="str">
        <f>'[2]HC Classic Score'!C168</f>
        <v>Anthony Mowl</v>
      </c>
      <c r="D7" s="43"/>
      <c r="E7" s="43">
        <f>'[2]HC Classic Score'!K168</f>
        <v>672</v>
      </c>
      <c r="F7" s="43"/>
      <c r="G7" s="43">
        <f>'[2]HC Classic Score'!O168</f>
        <v>1113</v>
      </c>
      <c r="H7" s="43"/>
      <c r="I7" s="174">
        <v>110</v>
      </c>
      <c r="J7" s="43"/>
      <c r="K7" s="291"/>
      <c r="L7" s="291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9.5" customHeight="1">
      <c r="A8" s="43"/>
      <c r="B8" s="172">
        <v>6</v>
      </c>
      <c r="C8" s="43" t="str">
        <f>'[2]HC Classic Score'!C256</f>
        <v>Jose Ybarra</v>
      </c>
      <c r="D8" s="43"/>
      <c r="E8" s="43">
        <f>'[2]HC Classic Score'!K256</f>
        <v>689</v>
      </c>
      <c r="F8" s="43"/>
      <c r="G8" s="43">
        <f>'[2]HC Classic Score'!O256</f>
        <v>1107</v>
      </c>
      <c r="H8" s="43"/>
      <c r="I8" s="174">
        <v>110</v>
      </c>
      <c r="J8" s="43"/>
      <c r="K8" s="291"/>
      <c r="L8" s="291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9.5" customHeight="1">
      <c r="A9" s="43"/>
      <c r="B9" s="172">
        <v>7</v>
      </c>
      <c r="C9" s="291" t="str">
        <f>'[2]HC Classic Score'!C144</f>
        <v>Binh Nguyen</v>
      </c>
      <c r="D9" s="291"/>
      <c r="E9" s="291">
        <f>'[2]HC Classic Score'!K144</f>
        <v>700</v>
      </c>
      <c r="F9" s="291"/>
      <c r="G9" s="291">
        <f>'[2]HC Classic Score'!O144</f>
        <v>1105</v>
      </c>
      <c r="H9" s="291"/>
      <c r="I9" s="328">
        <v>70</v>
      </c>
      <c r="J9" s="291"/>
      <c r="K9" s="291"/>
      <c r="L9" s="291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9.5" customHeight="1">
      <c r="A10" s="43"/>
      <c r="B10" s="290">
        <v>8</v>
      </c>
      <c r="C10" s="291" t="str">
        <f>'[2]HC Classic Score'!C40</f>
        <v>Stacey Pate</v>
      </c>
      <c r="D10" s="291"/>
      <c r="E10" s="291">
        <f>'[2]HC Classic Score'!K40</f>
        <v>719</v>
      </c>
      <c r="F10" s="291"/>
      <c r="G10" s="291">
        <f>'[2]HC Classic Score'!O40</f>
        <v>1098</v>
      </c>
      <c r="H10" s="291"/>
      <c r="I10" s="328">
        <v>70</v>
      </c>
      <c r="J10" s="291"/>
      <c r="K10" s="311"/>
      <c r="L10" s="291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9.5" customHeight="1">
      <c r="A11" s="43"/>
      <c r="B11" s="172">
        <v>9</v>
      </c>
      <c r="C11" s="43" t="str">
        <f>'[2]HC Classic Score'!C28</f>
        <v>Alex Bonura</v>
      </c>
      <c r="D11" s="43"/>
      <c r="E11" s="43">
        <f>'[2]HC Classic Score'!K28</f>
        <v>678</v>
      </c>
      <c r="F11" s="43"/>
      <c r="G11" s="43">
        <f>'[2]HC Classic Score'!O28</f>
        <v>1095</v>
      </c>
      <c r="H11" s="43"/>
      <c r="I11" s="329">
        <v>60</v>
      </c>
      <c r="J11" s="43"/>
      <c r="K11" s="291"/>
      <c r="L11" s="291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9.5" customHeight="1">
      <c r="A12" s="43"/>
      <c r="B12" s="172">
        <v>10</v>
      </c>
      <c r="C12" s="43" t="str">
        <f>'[2]HC Classic Score'!C48</f>
        <v>Elton Roberson</v>
      </c>
      <c r="D12" s="43"/>
      <c r="E12" s="43">
        <f>'[2]HC Classic Score'!K48</f>
        <v>715</v>
      </c>
      <c r="F12" s="43"/>
      <c r="G12" s="43">
        <f>'[2]HC Classic Score'!O48</f>
        <v>1088</v>
      </c>
      <c r="H12" s="43"/>
      <c r="I12" s="329">
        <v>50</v>
      </c>
      <c r="J12" s="43"/>
      <c r="K12" s="291"/>
      <c r="L12" s="291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9.5" customHeight="1">
      <c r="A13" s="43"/>
      <c r="B13" s="172">
        <v>11</v>
      </c>
      <c r="C13" s="43" t="str">
        <f>'[2]HC Classic Score'!C212</f>
        <v>Darryl Conner</v>
      </c>
      <c r="D13" s="43"/>
      <c r="E13" s="43">
        <f>'[2]HC Classic Score'!K212</f>
        <v>685</v>
      </c>
      <c r="F13" s="43"/>
      <c r="G13" s="43">
        <f>'[2]HC Classic Score'!O212</f>
        <v>1080</v>
      </c>
      <c r="H13" s="43"/>
      <c r="I13" s="329">
        <v>45</v>
      </c>
      <c r="J13" s="43"/>
      <c r="K13" s="291"/>
      <c r="L13" s="291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9.5" customHeight="1">
      <c r="A14" s="43"/>
      <c r="B14" s="172">
        <v>12</v>
      </c>
      <c r="C14" s="43" t="str">
        <f>'[2]HC Classic Score'!C328</f>
        <v>Melchora Lee</v>
      </c>
      <c r="D14" s="43"/>
      <c r="E14" s="43">
        <f>'[2]HC Classic Score'!K328</f>
        <v>690</v>
      </c>
      <c r="F14" s="43"/>
      <c r="G14" s="43">
        <f>'[2]HC Classic Score'!O328</f>
        <v>1070</v>
      </c>
      <c r="H14" s="43"/>
      <c r="I14" s="329">
        <v>40</v>
      </c>
      <c r="J14" s="43"/>
      <c r="K14" s="291"/>
      <c r="L14" s="291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9.5" customHeight="1" thickBot="1">
      <c r="A15" s="43"/>
      <c r="B15" s="223">
        <v>13</v>
      </c>
      <c r="C15" s="222" t="str">
        <f>'[2]HC Classic Score'!C364</f>
        <v>Buddy Biffel</v>
      </c>
      <c r="D15" s="222"/>
      <c r="E15" s="222">
        <f>'[2]HC Classic Score'!K364</f>
        <v>685</v>
      </c>
      <c r="F15" s="222"/>
      <c r="G15" s="222">
        <f>'[2]HC Classic Score'!O364</f>
        <v>1033</v>
      </c>
      <c r="H15" s="222"/>
      <c r="I15" s="225">
        <v>35</v>
      </c>
      <c r="J15" s="222"/>
      <c r="K15" s="222"/>
      <c r="L15" s="320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9.5" customHeight="1" thickTop="1">
      <c r="A16" s="43"/>
      <c r="B16" s="172">
        <v>14</v>
      </c>
      <c r="C16" s="43" t="str">
        <f>'HC Classic Score'!C4</f>
        <v>Richard Higgins</v>
      </c>
      <c r="D16" s="43"/>
      <c r="E16" s="43">
        <f>'HC Classic Score'!K4</f>
        <v>669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9.5" customHeight="1">
      <c r="A17" s="43"/>
      <c r="B17" s="172">
        <v>15</v>
      </c>
      <c r="C17" s="43" t="str">
        <f>'HC Classic Score'!C96</f>
        <v>Thomas Daugherty</v>
      </c>
      <c r="D17" s="43"/>
      <c r="E17" s="43">
        <f>'HC Classic Score'!K96</f>
        <v>669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9.5" customHeight="1">
      <c r="A18" s="43"/>
      <c r="B18" s="172">
        <v>16</v>
      </c>
      <c r="C18" s="43" t="str">
        <f>'HC Classic Score'!C12</f>
        <v>Stephanie Hurwitz</v>
      </c>
      <c r="D18" s="43"/>
      <c r="E18" s="43">
        <f>'HC Classic Score'!K12</f>
        <v>667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9.5" customHeight="1">
      <c r="A19" s="43"/>
      <c r="B19" s="172">
        <v>17</v>
      </c>
      <c r="C19" s="43" t="str">
        <f>'HC Classic Score'!C208</f>
        <v>Joseph Brown</v>
      </c>
      <c r="D19" s="43"/>
      <c r="E19" s="43">
        <f>'HC Classic Score'!K208</f>
        <v>665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9.5" customHeight="1">
      <c r="A20" s="43"/>
      <c r="B20" s="172">
        <v>18</v>
      </c>
      <c r="C20" s="43" t="str">
        <f>'HC Classic Score'!C164</f>
        <v>Philip Mills</v>
      </c>
      <c r="D20" s="43"/>
      <c r="E20" s="43">
        <f>'HC Classic Score'!K164</f>
        <v>657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9.5" customHeight="1">
      <c r="A21" s="43"/>
      <c r="B21" s="172">
        <v>19</v>
      </c>
      <c r="C21" s="43" t="str">
        <f>'HC Classic Score'!C152</f>
        <v>Jennifer Fannon</v>
      </c>
      <c r="D21" s="43"/>
      <c r="E21" s="43">
        <f>'HC Classic Score'!K152</f>
        <v>649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9.5" customHeight="1">
      <c r="A22" s="43"/>
      <c r="B22" s="172">
        <v>20</v>
      </c>
      <c r="C22" s="43" t="str">
        <f>'HC Classic Score'!C180</f>
        <v>Linda Smith</v>
      </c>
      <c r="D22" s="43"/>
      <c r="E22" s="43">
        <f>'HC Classic Score'!K180</f>
        <v>647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9.5" customHeight="1">
      <c r="A23" s="43"/>
      <c r="B23" s="172">
        <v>21</v>
      </c>
      <c r="C23" s="43" t="str">
        <f>'HC Classic Score'!C116</f>
        <v>Katie Collins</v>
      </c>
      <c r="D23" s="43"/>
      <c r="E23" s="43">
        <f>'HC Classic Score'!K116</f>
        <v>646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9.5" customHeight="1">
      <c r="A24" s="43"/>
      <c r="B24" s="172">
        <v>22</v>
      </c>
      <c r="C24" s="43" t="str">
        <f>'HC Classic Score'!C300</f>
        <v>Michael Hellman</v>
      </c>
      <c r="D24" s="43"/>
      <c r="E24" s="43">
        <f>'HC Classic Score'!K300</f>
        <v>644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9.5" customHeight="1">
      <c r="A25" s="43"/>
      <c r="B25" s="172">
        <v>23</v>
      </c>
      <c r="C25" s="43" t="str">
        <f>'HC Classic Score'!C128</f>
        <v>Calvin Anderson</v>
      </c>
      <c r="D25" s="43"/>
      <c r="E25" s="43">
        <f>'HC Classic Score'!K128</f>
        <v>643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9.5" customHeight="1">
      <c r="A26" s="43"/>
      <c r="B26" s="172">
        <v>24</v>
      </c>
      <c r="C26" s="43" t="str">
        <f>'HC Classic Score'!C32</f>
        <v>Walter Holder</v>
      </c>
      <c r="D26" s="43"/>
      <c r="E26" s="43">
        <f>'HC Classic Score'!K32</f>
        <v>632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9.5" customHeight="1">
      <c r="A27" s="43"/>
      <c r="B27" s="172">
        <v>25</v>
      </c>
      <c r="C27" s="43" t="str">
        <f>'HC Classic Score'!C80</f>
        <v>Ken Arnold</v>
      </c>
      <c r="D27" s="43"/>
      <c r="E27" s="43">
        <f>'HC Classic Score'!K80</f>
        <v>629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9.5" customHeight="1">
      <c r="A28" s="43"/>
      <c r="B28" s="172">
        <v>26</v>
      </c>
      <c r="C28" s="43" t="str">
        <f>'HC Classic Score'!C204</f>
        <v>Mindy Treviso</v>
      </c>
      <c r="D28" s="43"/>
      <c r="E28" s="43">
        <f>'HC Classic Score'!K204</f>
        <v>625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9.5" customHeight="1">
      <c r="A29" s="43"/>
      <c r="B29" s="172">
        <v>27</v>
      </c>
      <c r="C29" s="43" t="str">
        <f>'HC Classic Score'!C68</f>
        <v>Elmo Hickerson</v>
      </c>
      <c r="D29" s="43"/>
      <c r="E29" s="43">
        <f>'HC Classic Score'!K68</f>
        <v>624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9.5" customHeight="1">
      <c r="A30" s="43"/>
      <c r="B30" s="172">
        <v>28</v>
      </c>
      <c r="C30" s="43" t="str">
        <f>'HC Classic Score'!C228</f>
        <v>Ted Thomas</v>
      </c>
      <c r="D30" s="43"/>
      <c r="E30" s="43">
        <f>'HC Classic Score'!K228</f>
        <v>623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9.5" customHeight="1">
      <c r="A31" s="43"/>
      <c r="B31" s="172">
        <v>29</v>
      </c>
      <c r="C31" s="43" t="str">
        <f>'HC Classic Score'!C176</f>
        <v>Andrew Donatich</v>
      </c>
      <c r="D31" s="43"/>
      <c r="E31" s="43">
        <f>'HC Classic Score'!K176</f>
        <v>619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9.5" customHeight="1">
      <c r="A32" s="43"/>
      <c r="B32" s="172">
        <v>30</v>
      </c>
      <c r="C32" s="43" t="str">
        <f>'HC Classic Score'!C36</f>
        <v>Douglas Haley</v>
      </c>
      <c r="D32" s="43"/>
      <c r="E32" s="43">
        <f>'HC Classic Score'!K36</f>
        <v>613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9.5" customHeight="1">
      <c r="A33" s="43"/>
      <c r="B33" s="172">
        <v>31</v>
      </c>
      <c r="C33" s="43" t="str">
        <f>'HC Classic Score'!C156</f>
        <v>Gregory Burk</v>
      </c>
      <c r="D33" s="43"/>
      <c r="E33" s="43">
        <f>'HC Classic Score'!K156</f>
        <v>613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9.5" customHeight="1">
      <c r="A34" s="43"/>
      <c r="B34" s="172">
        <v>32</v>
      </c>
      <c r="C34" s="43" t="str">
        <f>'HC Classic Score'!C192</f>
        <v>Jerilyn Keller</v>
      </c>
      <c r="D34" s="43"/>
      <c r="E34" s="43">
        <f>'HC Classic Score'!K192</f>
        <v>612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9.5" customHeight="1">
      <c r="A35" s="43"/>
      <c r="B35" s="172">
        <v>33</v>
      </c>
      <c r="C35" s="43" t="str">
        <f>'HC Classic Score'!C264</f>
        <v>Luci Ryan</v>
      </c>
      <c r="D35" s="43"/>
      <c r="E35" s="43">
        <f>'HC Classic Score'!K264</f>
        <v>608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9.5" customHeight="1">
      <c r="A36" s="43"/>
      <c r="B36" s="172">
        <v>34</v>
      </c>
      <c r="C36" s="43" t="str">
        <f>'HC Classic Score'!C260</f>
        <v>John Wade</v>
      </c>
      <c r="D36" s="43"/>
      <c r="E36" s="43">
        <f>'HC Classic Score'!K260</f>
        <v>603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9.5" customHeight="1">
      <c r="A37" s="43"/>
      <c r="B37" s="172">
        <v>35</v>
      </c>
      <c r="C37" s="43" t="str">
        <f>'HC Classic Score'!C172</f>
        <v>Jerilyn Mayhak</v>
      </c>
      <c r="D37" s="43"/>
      <c r="E37" s="43">
        <f>'HC Classic Score'!K172</f>
        <v>597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9.5" customHeight="1">
      <c r="A38" s="43"/>
      <c r="B38" s="172">
        <v>36</v>
      </c>
      <c r="C38" s="43" t="str">
        <f>'HC Classic Score'!C268</f>
        <v>Wilbur Wright</v>
      </c>
      <c r="D38" s="43"/>
      <c r="E38" s="43">
        <f>'HC Classic Score'!K268</f>
        <v>593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9.5" customHeight="1">
      <c r="A39" s="43"/>
      <c r="B39" s="172">
        <v>37</v>
      </c>
      <c r="C39" s="43" t="str">
        <f>'HC Classic Score'!C132</f>
        <v>Reginald Adams</v>
      </c>
      <c r="D39" s="43"/>
      <c r="E39" s="43">
        <f>'HC Classic Score'!K132</f>
        <v>578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9.5" customHeight="1">
      <c r="A40" s="43"/>
      <c r="B40" s="172">
        <v>38</v>
      </c>
      <c r="C40" s="43" t="str">
        <f>'HC Classic Score'!C296</f>
        <v>Rex Ryan</v>
      </c>
      <c r="D40" s="43"/>
      <c r="E40" s="43">
        <f>'HC Classic Score'!K296</f>
        <v>573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9.5" customHeight="1">
      <c r="A41" s="43"/>
      <c r="B41" s="172">
        <v>39</v>
      </c>
      <c r="C41" s="43" t="str">
        <f>'HC Classic Score'!C88</f>
        <v>Mary Hartzell</v>
      </c>
      <c r="D41" s="43"/>
      <c r="E41" s="43">
        <f>'HC Classic Score'!K88</f>
        <v>572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9.5" customHeight="1">
      <c r="A42" s="43"/>
      <c r="B42" s="172">
        <v>40</v>
      </c>
      <c r="C42" s="43" t="str">
        <f>'HC Classic Score'!C140</f>
        <v>Michael Triplett</v>
      </c>
      <c r="D42" s="43"/>
      <c r="E42" s="43">
        <f>'HC Classic Score'!K140</f>
        <v>572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9.5" customHeight="1">
      <c r="A43" s="43"/>
      <c r="B43" s="172">
        <v>41</v>
      </c>
      <c r="C43" s="43" t="str">
        <f>'HC Classic Score'!C148</f>
        <v>Tina Wimberley</v>
      </c>
      <c r="D43" s="43"/>
      <c r="E43" s="43">
        <f>'HC Classic Score'!K148</f>
        <v>572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9.5" customHeight="1">
      <c r="A44" s="43"/>
      <c r="B44" s="172">
        <v>42</v>
      </c>
      <c r="C44" s="43" t="str">
        <f>'HC Classic Score'!C120</f>
        <v>Frank Roop, Jr.</v>
      </c>
      <c r="D44" s="43"/>
      <c r="E44" s="43">
        <f>'HC Classic Score'!K120</f>
        <v>566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9.5" customHeight="1">
      <c r="A45" s="43"/>
      <c r="B45" s="172">
        <v>43</v>
      </c>
      <c r="C45" s="43" t="str">
        <f>'HC Classic Score'!C368</f>
        <v>Steven Nutt</v>
      </c>
      <c r="D45" s="43"/>
      <c r="E45" s="43">
        <f>'HC Classic Score'!K368</f>
        <v>563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9.5" customHeight="1">
      <c r="A46" s="43"/>
      <c r="B46" s="172">
        <v>44</v>
      </c>
      <c r="C46" s="43" t="str">
        <f>'HC Classic Score'!C288</f>
        <v>Albert Ponder</v>
      </c>
      <c r="D46" s="43"/>
      <c r="E46" s="43">
        <f>'HC Classic Score'!K288</f>
        <v>557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9.5" customHeight="1">
      <c r="A47" s="43"/>
      <c r="B47" s="172">
        <v>45</v>
      </c>
      <c r="C47" s="43" t="str">
        <f>'HC Classic Score'!C248</f>
        <v>Mike Clifton</v>
      </c>
      <c r="D47" s="43"/>
      <c r="E47" s="43">
        <f>'HC Classic Score'!K248</f>
        <v>548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9.5" customHeight="1">
      <c r="A48" s="43"/>
      <c r="B48" s="172">
        <v>46</v>
      </c>
      <c r="C48" s="43" t="str">
        <f>'HC Classic Score'!C188</f>
        <v>James Kelly</v>
      </c>
      <c r="D48" s="43"/>
      <c r="E48" s="43">
        <f>'HC Classic Score'!K188</f>
        <v>538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9.5" customHeight="1">
      <c r="A49" s="43"/>
      <c r="B49" s="172">
        <v>47</v>
      </c>
      <c r="C49" s="43" t="str">
        <f>'HC Classic Score'!C360</f>
        <v>LuAnn Burkhalter-Mills</v>
      </c>
      <c r="D49" s="43"/>
      <c r="E49" s="43">
        <f>'HC Classic Score'!K360</f>
        <v>538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9.5" customHeight="1">
      <c r="A50" s="43"/>
      <c r="B50" s="172">
        <v>48</v>
      </c>
      <c r="C50" s="43" t="str">
        <f>'HC Classic Score'!C240</f>
        <v>Dennis Kuehne</v>
      </c>
      <c r="D50" s="43"/>
      <c r="E50" s="43">
        <f>'HC Classic Score'!K240</f>
        <v>503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9.5" customHeight="1">
      <c r="A51" s="43"/>
      <c r="B51" s="172">
        <v>49</v>
      </c>
      <c r="C51" s="43" t="str">
        <f>'HC Classic Score'!C64</f>
        <v>Anthony Jones</v>
      </c>
      <c r="D51" s="43"/>
      <c r="E51" s="43">
        <f>'HC Classic Score'!K64</f>
        <v>502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9.5" customHeight="1">
      <c r="A52" s="43"/>
      <c r="B52" s="17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9.5" customHeight="1">
      <c r="A53" s="43"/>
      <c r="B53" s="17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9.5" customHeight="1">
      <c r="A54" s="43"/>
      <c r="B54" s="17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9.5" customHeight="1">
      <c r="A55" s="43"/>
      <c r="B55" s="17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9.5" customHeight="1">
      <c r="A56" s="43"/>
      <c r="B56" s="17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9.5" customHeight="1">
      <c r="A57" s="43"/>
      <c r="B57" s="17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9.5" customHeight="1">
      <c r="A58" s="43"/>
      <c r="B58" s="17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9.5" customHeight="1">
      <c r="A59" s="43"/>
      <c r="B59" s="17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9.5" customHeight="1">
      <c r="A60" s="43"/>
      <c r="B60" s="17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9.5" customHeight="1">
      <c r="A61" s="43"/>
      <c r="B61" s="17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9.5" customHeight="1">
      <c r="A62" s="43"/>
      <c r="B62" s="17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9.5" customHeight="1">
      <c r="A63" s="43"/>
      <c r="B63" s="17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9.5" customHeight="1">
      <c r="A64" s="43"/>
      <c r="B64" s="17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9.5" customHeight="1">
      <c r="A65" s="43"/>
      <c r="B65" s="17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9.5" customHeight="1">
      <c r="A66" s="43"/>
      <c r="B66" s="17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9.5" customHeight="1">
      <c r="A67" s="43"/>
      <c r="B67" s="17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9.5" customHeight="1">
      <c r="A68" s="43"/>
      <c r="B68" s="17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9.5" customHeight="1">
      <c r="A69" s="43"/>
      <c r="B69" s="17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9.5" customHeight="1">
      <c r="A70" s="43"/>
      <c r="B70" s="17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9.5" customHeight="1">
      <c r="A71" s="43"/>
      <c r="B71" s="17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9.5" customHeight="1">
      <c r="A72" s="43"/>
      <c r="B72" s="17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9.5" customHeight="1">
      <c r="A73" s="43"/>
      <c r="B73" s="17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9.5" customHeight="1">
      <c r="A74" s="43"/>
      <c r="B74" s="17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9.5" customHeight="1">
      <c r="A75" s="43"/>
      <c r="B75" s="17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9.5" customHeight="1">
      <c r="A76" s="43"/>
      <c r="B76" s="17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9.5" customHeight="1">
      <c r="A77" s="43"/>
      <c r="B77" s="17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9.5" customHeight="1">
      <c r="A78" s="43"/>
      <c r="B78" s="17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9.5" customHeight="1">
      <c r="A79" s="43"/>
      <c r="B79" s="17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9.5" customHeight="1">
      <c r="A80" s="43"/>
      <c r="B80" s="17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9.5" customHeight="1">
      <c r="A81" s="43"/>
      <c r="B81" s="17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9.5" customHeight="1">
      <c r="A82" s="43"/>
      <c r="B82" s="17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9.5" customHeight="1">
      <c r="A83" s="43"/>
      <c r="B83" s="17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9.5" customHeight="1">
      <c r="A84" s="43"/>
      <c r="B84" s="17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9.5" customHeight="1">
      <c r="A85" s="43"/>
      <c r="B85" s="17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9.5" customHeight="1">
      <c r="A86" s="43"/>
      <c r="B86" s="17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9.5" customHeight="1">
      <c r="A87" s="43"/>
      <c r="B87" s="17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9.5" customHeight="1">
      <c r="A88" s="43"/>
      <c r="B88" s="17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9.5" customHeight="1">
      <c r="A89" s="43"/>
      <c r="B89" s="17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9.5" customHeight="1">
      <c r="A90" s="43"/>
      <c r="B90" s="17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9.5" customHeight="1">
      <c r="A91" s="43"/>
      <c r="B91" s="17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9.5" customHeight="1">
      <c r="A92" s="43"/>
      <c r="B92" s="17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9.5" customHeight="1">
      <c r="A93" s="43"/>
      <c r="B93" s="17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9.5" customHeight="1">
      <c r="A94" s="43"/>
      <c r="B94" s="17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9.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C3:L10">
    <sortCondition ref="J3:J10"/>
  </sortState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J1000"/>
  <sheetViews>
    <sheetView workbookViewId="0">
      <selection activeCell="C24" sqref="C24:C25"/>
    </sheetView>
  </sheetViews>
  <sheetFormatPr baseColWidth="10" defaultColWidth="11.1640625" defaultRowHeight="15" customHeight="1"/>
  <cols>
    <col min="1" max="2" width="10.5" customWidth="1"/>
    <col min="3" max="3" width="32.6640625" customWidth="1"/>
    <col min="4" max="4" width="10.5" customWidth="1"/>
    <col min="5" max="5" width="32.5" customWidth="1"/>
    <col min="6" max="6" width="10.5" customWidth="1"/>
    <col min="7" max="7" width="32.5" customWidth="1"/>
    <col min="8" max="8" width="10.5" customWidth="1"/>
    <col min="9" max="10" width="32.5" customWidth="1"/>
    <col min="11" max="26" width="10.5" customWidth="1"/>
  </cols>
  <sheetData>
    <row r="1" spans="3:10" ht="33" customHeight="1">
      <c r="C1" s="2"/>
      <c r="E1" s="2"/>
      <c r="G1" s="2"/>
      <c r="I1" s="2"/>
      <c r="J1" s="2"/>
    </row>
    <row r="2" spans="3:10" ht="45" customHeight="1">
      <c r="C2" s="247" t="s">
        <v>789</v>
      </c>
      <c r="E2" s="2"/>
      <c r="G2" s="2"/>
      <c r="I2" s="2"/>
      <c r="J2" s="2"/>
    </row>
    <row r="3" spans="3:10" ht="16.5" customHeight="1">
      <c r="C3" s="247"/>
      <c r="E3" s="2"/>
      <c r="G3" s="2"/>
      <c r="H3" s="281">
        <v>194</v>
      </c>
      <c r="I3" s="278" t="s">
        <v>154</v>
      </c>
      <c r="J3" s="2"/>
    </row>
    <row r="4" spans="3:10" ht="16.5" customHeight="1" thickBot="1">
      <c r="C4" s="247"/>
      <c r="E4" s="2"/>
      <c r="G4" s="2"/>
      <c r="H4" s="260"/>
      <c r="I4" s="279"/>
      <c r="J4" s="2"/>
    </row>
    <row r="5" spans="3:10" ht="33.75" customHeight="1" thickBot="1">
      <c r="C5" s="247"/>
      <c r="E5" s="2"/>
      <c r="G5" s="2"/>
      <c r="I5" s="249">
        <v>1</v>
      </c>
      <c r="J5" s="250" t="s">
        <v>131</v>
      </c>
    </row>
    <row r="6" spans="3:10" ht="16.5" customHeight="1">
      <c r="C6" s="247"/>
      <c r="E6" s="2"/>
      <c r="F6" s="281">
        <v>255</v>
      </c>
      <c r="G6" s="278" t="s">
        <v>131</v>
      </c>
      <c r="H6" s="324">
        <v>201</v>
      </c>
      <c r="I6" s="274" t="s">
        <v>131</v>
      </c>
      <c r="J6" s="277" t="s">
        <v>668</v>
      </c>
    </row>
    <row r="7" spans="3:10" ht="15.75" customHeight="1" thickBot="1">
      <c r="C7" s="2"/>
      <c r="E7" s="2"/>
      <c r="F7" s="260"/>
      <c r="G7" s="279"/>
      <c r="H7" s="325"/>
      <c r="I7" s="275"/>
      <c r="J7" s="260"/>
    </row>
    <row r="8" spans="3:10" ht="31.5" customHeight="1">
      <c r="C8" s="2"/>
      <c r="E8" s="2"/>
      <c r="G8" s="249">
        <v>2</v>
      </c>
      <c r="H8" s="43"/>
      <c r="I8" s="251" t="s">
        <v>670</v>
      </c>
      <c r="J8" s="2"/>
    </row>
    <row r="9" spans="3:10" ht="15.75" customHeight="1">
      <c r="C9" s="2"/>
      <c r="E9" s="2"/>
      <c r="F9" s="281">
        <v>205</v>
      </c>
      <c r="G9" s="274" t="s">
        <v>55</v>
      </c>
      <c r="H9" s="43"/>
      <c r="I9" s="2"/>
      <c r="J9" s="2"/>
    </row>
    <row r="10" spans="3:10" ht="15.75" customHeight="1" thickBot="1">
      <c r="C10" s="2"/>
      <c r="E10" s="2"/>
      <c r="F10" s="281"/>
      <c r="G10" s="275"/>
      <c r="H10" s="43"/>
      <c r="I10" s="2"/>
      <c r="J10" s="2"/>
    </row>
    <row r="11" spans="3:10" ht="31.5" customHeight="1">
      <c r="C11" s="2"/>
      <c r="E11" s="2"/>
      <c r="G11" s="249">
        <v>3</v>
      </c>
      <c r="H11" s="43"/>
      <c r="I11" s="2"/>
      <c r="J11" s="2"/>
    </row>
    <row r="12" spans="3:10" ht="15.75" customHeight="1">
      <c r="C12" s="2"/>
      <c r="D12" s="281">
        <v>231</v>
      </c>
      <c r="E12" s="278" t="s">
        <v>23</v>
      </c>
      <c r="F12" s="324">
        <v>220</v>
      </c>
      <c r="G12" s="274" t="s">
        <v>23</v>
      </c>
      <c r="H12" s="43"/>
      <c r="I12" s="2"/>
      <c r="J12" s="2"/>
    </row>
    <row r="13" spans="3:10" ht="15.75" customHeight="1" thickBot="1">
      <c r="C13" s="2"/>
      <c r="D13" s="260"/>
      <c r="E13" s="279"/>
      <c r="F13" s="325"/>
      <c r="G13" s="275"/>
      <c r="H13" s="43"/>
      <c r="I13" s="2"/>
      <c r="J13" s="2"/>
    </row>
    <row r="14" spans="3:10" ht="31" customHeight="1">
      <c r="C14" s="2"/>
      <c r="E14" s="249">
        <v>4</v>
      </c>
      <c r="G14" s="251" t="s">
        <v>670</v>
      </c>
      <c r="I14" s="2"/>
      <c r="J14" s="2"/>
    </row>
    <row r="15" spans="3:10" ht="15.75" customHeight="1">
      <c r="C15" s="2"/>
      <c r="D15" s="281">
        <v>185</v>
      </c>
      <c r="E15" s="274" t="s">
        <v>95</v>
      </c>
      <c r="G15" s="2"/>
      <c r="I15" s="2"/>
      <c r="J15" s="2"/>
    </row>
    <row r="16" spans="3:10" ht="15.75" customHeight="1" thickBot="1">
      <c r="C16" s="2"/>
      <c r="D16" s="281"/>
      <c r="E16" s="275"/>
      <c r="G16" s="2"/>
      <c r="I16" s="2"/>
      <c r="J16" s="2"/>
    </row>
    <row r="17" spans="2:10" ht="31" customHeight="1">
      <c r="C17" s="251"/>
      <c r="E17" s="249">
        <v>5</v>
      </c>
      <c r="G17" s="2"/>
      <c r="I17" s="2"/>
      <c r="J17" s="2"/>
    </row>
    <row r="18" spans="2:10" ht="15.75" customHeight="1">
      <c r="B18" s="281">
        <v>238</v>
      </c>
      <c r="C18" s="278" t="s">
        <v>45</v>
      </c>
      <c r="D18" s="324">
        <v>175</v>
      </c>
      <c r="E18" s="274" t="s">
        <v>45</v>
      </c>
      <c r="G18" s="2"/>
      <c r="I18" s="2"/>
      <c r="J18" s="2"/>
    </row>
    <row r="19" spans="2:10" ht="15.75" customHeight="1" thickBot="1">
      <c r="B19" s="260"/>
      <c r="C19" s="279"/>
      <c r="D19" s="325"/>
      <c r="E19" s="275"/>
      <c r="F19" s="252"/>
      <c r="G19" s="2"/>
      <c r="H19" s="43"/>
      <c r="I19" s="2"/>
      <c r="J19" s="2"/>
    </row>
    <row r="20" spans="2:10" ht="33" customHeight="1">
      <c r="C20" s="249">
        <v>6</v>
      </c>
      <c r="D20" s="43"/>
      <c r="E20" s="251" t="s">
        <v>670</v>
      </c>
      <c r="F20" s="43"/>
      <c r="G20" s="2"/>
      <c r="H20" s="43"/>
      <c r="I20" s="2"/>
      <c r="J20" s="2"/>
    </row>
    <row r="21" spans="2:10" ht="15.75" customHeight="1">
      <c r="B21" s="281">
        <v>236</v>
      </c>
      <c r="C21" s="274" t="s">
        <v>118</v>
      </c>
      <c r="D21" s="43"/>
      <c r="E21" s="2"/>
      <c r="F21" s="43"/>
      <c r="G21" s="2"/>
      <c r="H21" s="43"/>
      <c r="I21" s="2"/>
      <c r="J21" s="2"/>
    </row>
    <row r="22" spans="2:10" ht="15.75" customHeight="1">
      <c r="B22" s="260"/>
      <c r="C22" s="275"/>
      <c r="D22" s="43"/>
      <c r="E22" s="2"/>
      <c r="F22" s="43"/>
      <c r="G22" s="2"/>
      <c r="H22" s="43"/>
      <c r="I22" s="2"/>
      <c r="J22" s="2"/>
    </row>
    <row r="23" spans="2:10" ht="33" customHeight="1">
      <c r="C23" s="249">
        <v>7</v>
      </c>
      <c r="D23" s="43"/>
      <c r="E23" s="2"/>
      <c r="F23" s="43"/>
      <c r="G23" s="2"/>
      <c r="H23" s="43"/>
      <c r="I23" s="2"/>
      <c r="J23" s="2"/>
    </row>
    <row r="24" spans="2:10" ht="15.75" customHeight="1">
      <c r="B24" s="281">
        <v>197</v>
      </c>
      <c r="C24" s="274" t="s">
        <v>13</v>
      </c>
      <c r="D24" s="43"/>
      <c r="E24" s="2"/>
      <c r="F24" s="43"/>
      <c r="G24" s="2"/>
      <c r="H24" s="43"/>
      <c r="I24" s="2"/>
      <c r="J24" s="2"/>
    </row>
    <row r="25" spans="2:10" ht="15.75" customHeight="1">
      <c r="B25" s="260"/>
      <c r="C25" s="275"/>
      <c r="E25" s="2"/>
      <c r="G25" s="2"/>
      <c r="I25" s="2"/>
      <c r="J25" s="2"/>
    </row>
    <row r="26" spans="2:10" ht="33" customHeight="1">
      <c r="C26" s="251">
        <v>8</v>
      </c>
      <c r="E26" s="2"/>
      <c r="G26" s="2"/>
      <c r="I26" s="2"/>
      <c r="J26" s="2"/>
    </row>
    <row r="27" spans="2:10" ht="15.75" customHeight="1">
      <c r="C27" s="2"/>
      <c r="E27" s="2"/>
      <c r="G27" s="2"/>
      <c r="I27" s="2"/>
      <c r="J27" s="2"/>
    </row>
    <row r="28" spans="2:10" ht="15.75" customHeight="1">
      <c r="C28" s="2"/>
      <c r="E28" s="2"/>
      <c r="G28" s="2"/>
      <c r="I28" s="2"/>
      <c r="J28" s="2"/>
    </row>
    <row r="29" spans="2:10" ht="15.75" customHeight="1">
      <c r="C29" s="2"/>
      <c r="E29" s="2"/>
      <c r="G29" s="2"/>
      <c r="I29" s="2"/>
      <c r="J29" s="2"/>
    </row>
    <row r="30" spans="2:10" ht="15.75" customHeight="1">
      <c r="C30" s="2"/>
      <c r="E30" s="2"/>
      <c r="G30" s="2"/>
      <c r="I30" s="2"/>
      <c r="J30" s="2"/>
    </row>
    <row r="31" spans="2:10" ht="15.75" customHeight="1">
      <c r="C31" s="2"/>
      <c r="E31" s="2"/>
      <c r="G31" s="2"/>
      <c r="I31" s="2"/>
      <c r="J31" s="2"/>
    </row>
    <row r="32" spans="2:10" ht="15.75" customHeight="1">
      <c r="C32" s="2"/>
      <c r="E32" s="2"/>
      <c r="G32" s="2"/>
      <c r="I32" s="2"/>
      <c r="J32" s="2"/>
    </row>
    <row r="33" spans="3:10" ht="15.75" customHeight="1">
      <c r="C33" s="2"/>
      <c r="E33" s="2"/>
      <c r="G33" s="2"/>
      <c r="I33" s="2"/>
      <c r="J33" s="2"/>
    </row>
    <row r="34" spans="3:10" ht="15.75" customHeight="1">
      <c r="C34" s="2"/>
      <c r="E34" s="2"/>
      <c r="G34" s="2"/>
      <c r="I34" s="2"/>
      <c r="J34" s="2"/>
    </row>
    <row r="35" spans="3:10" ht="15.75" customHeight="1">
      <c r="C35" s="2"/>
      <c r="E35" s="2"/>
      <c r="G35" s="2"/>
      <c r="I35" s="2"/>
      <c r="J35" s="2"/>
    </row>
    <row r="36" spans="3:10" ht="15.75" customHeight="1">
      <c r="C36" s="2"/>
      <c r="E36" s="2"/>
      <c r="G36" s="2"/>
      <c r="I36" s="2"/>
      <c r="J36" s="2"/>
    </row>
    <row r="37" spans="3:10" ht="15.75" customHeight="1">
      <c r="C37" s="2"/>
      <c r="E37" s="2"/>
      <c r="G37" s="2"/>
      <c r="I37" s="2"/>
      <c r="J37" s="2"/>
    </row>
    <row r="38" spans="3:10" ht="15.75" customHeight="1">
      <c r="C38" s="2"/>
      <c r="E38" s="2"/>
      <c r="G38" s="2"/>
      <c r="I38" s="2"/>
      <c r="J38" s="2"/>
    </row>
    <row r="39" spans="3:10" ht="15.75" customHeight="1">
      <c r="C39" s="2"/>
      <c r="E39" s="2"/>
      <c r="G39" s="2"/>
      <c r="I39" s="2"/>
      <c r="J39" s="2"/>
    </row>
    <row r="40" spans="3:10" ht="15.75" customHeight="1">
      <c r="C40" s="2"/>
      <c r="E40" s="2"/>
      <c r="G40" s="2"/>
      <c r="I40" s="2"/>
      <c r="J40" s="2"/>
    </row>
    <row r="41" spans="3:10" ht="15.75" customHeight="1">
      <c r="C41" s="2"/>
      <c r="E41" s="2"/>
      <c r="G41" s="2"/>
      <c r="I41" s="2"/>
      <c r="J41" s="2"/>
    </row>
    <row r="42" spans="3:10" ht="15.75" customHeight="1">
      <c r="C42" s="2"/>
      <c r="E42" s="2"/>
      <c r="G42" s="2"/>
      <c r="I42" s="2"/>
      <c r="J42" s="2"/>
    </row>
    <row r="43" spans="3:10" ht="15.75" customHeight="1">
      <c r="C43" s="2"/>
      <c r="E43" s="2"/>
      <c r="G43" s="2"/>
      <c r="I43" s="2"/>
      <c r="J43" s="2"/>
    </row>
    <row r="44" spans="3:10" ht="15.75" customHeight="1">
      <c r="C44" s="2"/>
      <c r="E44" s="2"/>
      <c r="G44" s="2"/>
      <c r="I44" s="2"/>
      <c r="J44" s="2"/>
    </row>
    <row r="45" spans="3:10" ht="15.75" customHeight="1">
      <c r="C45" s="2"/>
      <c r="E45" s="2"/>
      <c r="G45" s="2"/>
      <c r="I45" s="2"/>
      <c r="J45" s="2"/>
    </row>
    <row r="46" spans="3:10" ht="15.75" customHeight="1">
      <c r="C46" s="2"/>
      <c r="E46" s="2"/>
      <c r="G46" s="2"/>
      <c r="I46" s="2"/>
      <c r="J46" s="2"/>
    </row>
    <row r="47" spans="3:10" ht="15.75" customHeight="1">
      <c r="C47" s="2"/>
      <c r="E47" s="2"/>
      <c r="G47" s="2"/>
      <c r="I47" s="2"/>
      <c r="J47" s="2"/>
    </row>
    <row r="48" spans="3:10" ht="15.75" customHeight="1">
      <c r="C48" s="2"/>
      <c r="E48" s="2"/>
      <c r="G48" s="2"/>
      <c r="I48" s="2"/>
      <c r="J48" s="2"/>
    </row>
    <row r="49" spans="3:10" ht="15.75" customHeight="1">
      <c r="C49" s="2"/>
      <c r="E49" s="2"/>
      <c r="G49" s="2"/>
      <c r="I49" s="2"/>
      <c r="J49" s="2"/>
    </row>
    <row r="50" spans="3:10" ht="15.75" customHeight="1">
      <c r="C50" s="2"/>
      <c r="E50" s="2"/>
      <c r="G50" s="2"/>
      <c r="I50" s="2"/>
      <c r="J50" s="2"/>
    </row>
    <row r="51" spans="3:10" ht="15.75" customHeight="1">
      <c r="C51" s="2"/>
      <c r="E51" s="2"/>
      <c r="G51" s="2"/>
      <c r="I51" s="2"/>
      <c r="J51" s="2"/>
    </row>
    <row r="52" spans="3:10" ht="15.75" customHeight="1">
      <c r="C52" s="2"/>
      <c r="E52" s="2"/>
      <c r="G52" s="2"/>
      <c r="I52" s="2"/>
      <c r="J52" s="2"/>
    </row>
    <row r="53" spans="3:10" ht="15.75" customHeight="1">
      <c r="C53" s="2"/>
      <c r="E53" s="2"/>
      <c r="G53" s="2"/>
      <c r="I53" s="2"/>
      <c r="J53" s="2"/>
    </row>
    <row r="54" spans="3:10" ht="15.75" customHeight="1">
      <c r="C54" s="2"/>
      <c r="E54" s="2"/>
      <c r="G54" s="2"/>
      <c r="I54" s="2"/>
      <c r="J54" s="2"/>
    </row>
    <row r="55" spans="3:10" ht="15.75" customHeight="1">
      <c r="C55" s="2"/>
      <c r="E55" s="2"/>
      <c r="G55" s="2"/>
      <c r="I55" s="2"/>
      <c r="J55" s="2"/>
    </row>
    <row r="56" spans="3:10" ht="15.75" customHeight="1">
      <c r="C56" s="2"/>
      <c r="E56" s="2"/>
      <c r="G56" s="2"/>
      <c r="I56" s="2"/>
      <c r="J56" s="2"/>
    </row>
    <row r="57" spans="3:10" ht="15.75" customHeight="1">
      <c r="C57" s="2"/>
      <c r="E57" s="2"/>
      <c r="G57" s="2"/>
      <c r="I57" s="2"/>
      <c r="J57" s="2"/>
    </row>
    <row r="58" spans="3:10" ht="15.75" customHeight="1">
      <c r="C58" s="2"/>
      <c r="E58" s="2"/>
      <c r="G58" s="2"/>
      <c r="I58" s="2"/>
      <c r="J58" s="2"/>
    </row>
    <row r="59" spans="3:10" ht="15.75" customHeight="1">
      <c r="C59" s="2"/>
      <c r="E59" s="2"/>
      <c r="G59" s="2"/>
      <c r="I59" s="2"/>
      <c r="J59" s="2"/>
    </row>
    <row r="60" spans="3:10" ht="15.75" customHeight="1">
      <c r="C60" s="2"/>
      <c r="E60" s="2"/>
      <c r="G60" s="2"/>
      <c r="I60" s="2"/>
      <c r="J60" s="2"/>
    </row>
    <row r="61" spans="3:10" ht="15.75" customHeight="1">
      <c r="C61" s="2"/>
      <c r="E61" s="2"/>
      <c r="G61" s="2"/>
      <c r="I61" s="2"/>
      <c r="J61" s="2"/>
    </row>
    <row r="62" spans="3:10" ht="15.75" customHeight="1">
      <c r="C62" s="2"/>
      <c r="E62" s="2"/>
      <c r="G62" s="2"/>
      <c r="I62" s="2"/>
      <c r="J62" s="2"/>
    </row>
    <row r="63" spans="3:10" ht="15.75" customHeight="1">
      <c r="C63" s="2"/>
      <c r="E63" s="2"/>
      <c r="G63" s="2"/>
      <c r="I63" s="2"/>
      <c r="J63" s="2"/>
    </row>
    <row r="64" spans="3:10" ht="15.75" customHeight="1">
      <c r="C64" s="2"/>
      <c r="E64" s="2"/>
      <c r="G64" s="2"/>
      <c r="I64" s="2"/>
      <c r="J64" s="2"/>
    </row>
    <row r="65" spans="3:10" ht="15.75" customHeight="1">
      <c r="C65" s="2"/>
      <c r="E65" s="2"/>
      <c r="G65" s="2"/>
      <c r="I65" s="2"/>
      <c r="J65" s="2"/>
    </row>
    <row r="66" spans="3:10" ht="15.75" customHeight="1">
      <c r="C66" s="2"/>
      <c r="E66" s="2"/>
      <c r="G66" s="2"/>
      <c r="I66" s="2"/>
      <c r="J66" s="2"/>
    </row>
    <row r="67" spans="3:10" ht="15.75" customHeight="1">
      <c r="C67" s="2"/>
      <c r="E67" s="2"/>
      <c r="G67" s="2"/>
      <c r="I67" s="2"/>
      <c r="J67" s="2"/>
    </row>
    <row r="68" spans="3:10" ht="15.75" customHeight="1">
      <c r="C68" s="2"/>
      <c r="E68" s="2"/>
      <c r="G68" s="2"/>
      <c r="I68" s="2"/>
      <c r="J68" s="2"/>
    </row>
    <row r="69" spans="3:10" ht="15.75" customHeight="1">
      <c r="C69" s="2"/>
      <c r="E69" s="2"/>
      <c r="G69" s="2"/>
      <c r="I69" s="2"/>
      <c r="J69" s="2"/>
    </row>
    <row r="70" spans="3:10" ht="15.75" customHeight="1">
      <c r="C70" s="2"/>
      <c r="E70" s="2"/>
      <c r="G70" s="2"/>
      <c r="I70" s="2"/>
      <c r="J70" s="2"/>
    </row>
    <row r="71" spans="3:10" ht="15.75" customHeight="1">
      <c r="C71" s="2"/>
      <c r="E71" s="2"/>
      <c r="G71" s="2"/>
      <c r="I71" s="2"/>
      <c r="J71" s="2"/>
    </row>
    <row r="72" spans="3:10" ht="15.75" customHeight="1">
      <c r="C72" s="2"/>
      <c r="E72" s="2"/>
      <c r="G72" s="2"/>
      <c r="I72" s="2"/>
      <c r="J72" s="2"/>
    </row>
    <row r="73" spans="3:10" ht="15.75" customHeight="1">
      <c r="C73" s="2"/>
      <c r="E73" s="2"/>
      <c r="G73" s="2"/>
      <c r="I73" s="2"/>
      <c r="J73" s="2"/>
    </row>
    <row r="74" spans="3:10" ht="15.75" customHeight="1">
      <c r="C74" s="2"/>
      <c r="E74" s="2"/>
      <c r="G74" s="2"/>
      <c r="I74" s="2"/>
      <c r="J74" s="2"/>
    </row>
    <row r="75" spans="3:10" ht="15.75" customHeight="1">
      <c r="C75" s="2"/>
      <c r="E75" s="2"/>
      <c r="G75" s="2"/>
      <c r="I75" s="2"/>
      <c r="J75" s="2"/>
    </row>
    <row r="76" spans="3:10" ht="15.75" customHeight="1">
      <c r="C76" s="2"/>
      <c r="E76" s="2"/>
      <c r="G76" s="2"/>
      <c r="I76" s="2"/>
      <c r="J76" s="2"/>
    </row>
    <row r="77" spans="3:10" ht="15.75" customHeight="1">
      <c r="C77" s="2"/>
      <c r="E77" s="2"/>
      <c r="G77" s="2"/>
      <c r="I77" s="2"/>
      <c r="J77" s="2"/>
    </row>
    <row r="78" spans="3:10" ht="15.75" customHeight="1">
      <c r="C78" s="2"/>
      <c r="E78" s="2"/>
      <c r="G78" s="2"/>
      <c r="I78" s="2"/>
      <c r="J78" s="2"/>
    </row>
    <row r="79" spans="3:10" ht="15.75" customHeight="1">
      <c r="C79" s="2"/>
      <c r="E79" s="2"/>
      <c r="G79" s="2"/>
      <c r="I79" s="2"/>
      <c r="J79" s="2"/>
    </row>
    <row r="80" spans="3:10" ht="15.75" customHeight="1">
      <c r="C80" s="2"/>
      <c r="E80" s="2"/>
      <c r="G80" s="2"/>
      <c r="I80" s="2"/>
      <c r="J80" s="2"/>
    </row>
    <row r="81" spans="3:10" ht="15.75" customHeight="1">
      <c r="C81" s="2"/>
      <c r="E81" s="2"/>
      <c r="G81" s="2"/>
      <c r="I81" s="2"/>
      <c r="J81" s="2"/>
    </row>
    <row r="82" spans="3:10" ht="15.75" customHeight="1">
      <c r="C82" s="2"/>
      <c r="E82" s="2"/>
      <c r="G82" s="2"/>
      <c r="I82" s="2"/>
      <c r="J82" s="2"/>
    </row>
    <row r="83" spans="3:10" ht="15.75" customHeight="1">
      <c r="C83" s="2"/>
      <c r="E83" s="2"/>
      <c r="G83" s="2"/>
      <c r="I83" s="2"/>
      <c r="J83" s="2"/>
    </row>
    <row r="84" spans="3:10" ht="15.75" customHeight="1">
      <c r="C84" s="2"/>
      <c r="E84" s="2"/>
      <c r="G84" s="2"/>
      <c r="I84" s="2"/>
      <c r="J84" s="2"/>
    </row>
    <row r="85" spans="3:10" ht="15.75" customHeight="1">
      <c r="C85" s="2"/>
      <c r="E85" s="2"/>
      <c r="G85" s="2"/>
      <c r="I85" s="2"/>
      <c r="J85" s="2"/>
    </row>
    <row r="86" spans="3:10" ht="15.75" customHeight="1">
      <c r="C86" s="2"/>
      <c r="E86" s="2"/>
      <c r="G86" s="2"/>
      <c r="I86" s="2"/>
      <c r="J86" s="2"/>
    </row>
    <row r="87" spans="3:10" ht="15.75" customHeight="1">
      <c r="C87" s="2"/>
      <c r="E87" s="2"/>
      <c r="G87" s="2"/>
      <c r="I87" s="2"/>
      <c r="J87" s="2"/>
    </row>
    <row r="88" spans="3:10" ht="15.75" customHeight="1">
      <c r="C88" s="2"/>
      <c r="E88" s="2"/>
      <c r="G88" s="2"/>
      <c r="I88" s="2"/>
      <c r="J88" s="2"/>
    </row>
    <row r="89" spans="3:10" ht="15.75" customHeight="1">
      <c r="C89" s="2"/>
      <c r="E89" s="2"/>
      <c r="G89" s="2"/>
      <c r="I89" s="2"/>
      <c r="J89" s="2"/>
    </row>
    <row r="90" spans="3:10" ht="15.75" customHeight="1">
      <c r="C90" s="2"/>
      <c r="E90" s="2"/>
      <c r="G90" s="2"/>
      <c r="I90" s="2"/>
      <c r="J90" s="2"/>
    </row>
    <row r="91" spans="3:10" ht="15.75" customHeight="1">
      <c r="C91" s="2"/>
      <c r="E91" s="2"/>
      <c r="G91" s="2"/>
      <c r="I91" s="2"/>
      <c r="J91" s="2"/>
    </row>
    <row r="92" spans="3:10" ht="15.75" customHeight="1">
      <c r="C92" s="2"/>
      <c r="E92" s="2"/>
      <c r="G92" s="2"/>
      <c r="I92" s="2"/>
      <c r="J92" s="2"/>
    </row>
    <row r="93" spans="3:10" ht="15.75" customHeight="1">
      <c r="C93" s="2"/>
      <c r="E93" s="2"/>
      <c r="G93" s="2"/>
      <c r="I93" s="2"/>
      <c r="J93" s="2"/>
    </row>
    <row r="94" spans="3:10" ht="15.75" customHeight="1">
      <c r="C94" s="2"/>
      <c r="E94" s="2"/>
      <c r="G94" s="2"/>
      <c r="I94" s="2"/>
      <c r="J94" s="2"/>
    </row>
    <row r="95" spans="3:10" ht="15.75" customHeight="1">
      <c r="C95" s="2"/>
      <c r="E95" s="2"/>
      <c r="G95" s="2"/>
      <c r="I95" s="2"/>
      <c r="J95" s="2"/>
    </row>
    <row r="96" spans="3:10" ht="15.75" customHeight="1">
      <c r="C96" s="2"/>
      <c r="E96" s="2"/>
      <c r="G96" s="2"/>
      <c r="I96" s="2"/>
      <c r="J96" s="2"/>
    </row>
    <row r="97" spans="3:10" ht="15.75" customHeight="1">
      <c r="C97" s="2"/>
      <c r="E97" s="2"/>
      <c r="G97" s="2"/>
      <c r="I97" s="2"/>
      <c r="J97" s="2"/>
    </row>
    <row r="98" spans="3:10" ht="15.75" customHeight="1">
      <c r="C98" s="2"/>
      <c r="E98" s="2"/>
      <c r="G98" s="2"/>
      <c r="I98" s="2"/>
      <c r="J98" s="2"/>
    </row>
    <row r="99" spans="3:10" ht="15.75" customHeight="1">
      <c r="C99" s="2"/>
      <c r="E99" s="2"/>
      <c r="G99" s="2"/>
      <c r="I99" s="2"/>
      <c r="J99" s="2"/>
    </row>
    <row r="100" spans="3:10" ht="15.75" customHeight="1">
      <c r="C100" s="2"/>
      <c r="E100" s="2"/>
      <c r="G100" s="2"/>
      <c r="I100" s="2"/>
      <c r="J100" s="2"/>
    </row>
    <row r="101" spans="3:10" ht="15.75" customHeight="1">
      <c r="C101" s="2"/>
      <c r="E101" s="2"/>
      <c r="G101" s="2"/>
      <c r="I101" s="2"/>
      <c r="J101" s="2"/>
    </row>
    <row r="102" spans="3:10" ht="15.75" customHeight="1">
      <c r="C102" s="2"/>
      <c r="E102" s="2"/>
      <c r="G102" s="2"/>
      <c r="I102" s="2"/>
      <c r="J102" s="2"/>
    </row>
    <row r="103" spans="3:10" ht="15.75" customHeight="1">
      <c r="C103" s="2"/>
      <c r="E103" s="2"/>
      <c r="G103" s="2"/>
      <c r="I103" s="2"/>
      <c r="J103" s="2"/>
    </row>
    <row r="104" spans="3:10" ht="15.75" customHeight="1">
      <c r="C104" s="2"/>
      <c r="E104" s="2"/>
      <c r="G104" s="2"/>
      <c r="I104" s="2"/>
      <c r="J104" s="2"/>
    </row>
    <row r="105" spans="3:10" ht="15.75" customHeight="1">
      <c r="C105" s="2"/>
      <c r="E105" s="2"/>
      <c r="G105" s="2"/>
      <c r="I105" s="2"/>
      <c r="J105" s="2"/>
    </row>
    <row r="106" spans="3:10" ht="15.75" customHeight="1">
      <c r="C106" s="2"/>
      <c r="E106" s="2"/>
      <c r="G106" s="2"/>
      <c r="I106" s="2"/>
      <c r="J106" s="2"/>
    </row>
    <row r="107" spans="3:10" ht="15.75" customHeight="1">
      <c r="C107" s="2"/>
      <c r="E107" s="2"/>
      <c r="G107" s="2"/>
      <c r="I107" s="2"/>
      <c r="J107" s="2"/>
    </row>
    <row r="108" spans="3:10" ht="15.75" customHeight="1">
      <c r="C108" s="2"/>
      <c r="E108" s="2"/>
      <c r="G108" s="2"/>
      <c r="I108" s="2"/>
      <c r="J108" s="2"/>
    </row>
    <row r="109" spans="3:10" ht="15.75" customHeight="1">
      <c r="C109" s="2"/>
      <c r="E109" s="2"/>
      <c r="G109" s="2"/>
      <c r="I109" s="2"/>
      <c r="J109" s="2"/>
    </row>
    <row r="110" spans="3:10" ht="15.75" customHeight="1">
      <c r="C110" s="2"/>
      <c r="E110" s="2"/>
      <c r="G110" s="2"/>
      <c r="I110" s="2"/>
      <c r="J110" s="2"/>
    </row>
    <row r="111" spans="3:10" ht="15.75" customHeight="1">
      <c r="C111" s="2"/>
      <c r="E111" s="2"/>
      <c r="G111" s="2"/>
      <c r="I111" s="2"/>
      <c r="J111" s="2"/>
    </row>
    <row r="112" spans="3:10" ht="15.75" customHeight="1">
      <c r="C112" s="2"/>
      <c r="E112" s="2"/>
      <c r="G112" s="2"/>
      <c r="I112" s="2"/>
      <c r="J112" s="2"/>
    </row>
    <row r="113" spans="3:10" ht="15.75" customHeight="1">
      <c r="C113" s="2"/>
      <c r="E113" s="2"/>
      <c r="G113" s="2"/>
      <c r="I113" s="2"/>
      <c r="J113" s="2"/>
    </row>
    <row r="114" spans="3:10" ht="15.75" customHeight="1">
      <c r="C114" s="2"/>
      <c r="E114" s="2"/>
      <c r="G114" s="2"/>
      <c r="I114" s="2"/>
      <c r="J114" s="2"/>
    </row>
    <row r="115" spans="3:10" ht="15.75" customHeight="1">
      <c r="C115" s="2"/>
      <c r="E115" s="2"/>
      <c r="G115" s="2"/>
      <c r="I115" s="2"/>
      <c r="J115" s="2"/>
    </row>
    <row r="116" spans="3:10" ht="15.75" customHeight="1">
      <c r="C116" s="2"/>
      <c r="E116" s="2"/>
      <c r="G116" s="2"/>
      <c r="I116" s="2"/>
      <c r="J116" s="2"/>
    </row>
    <row r="117" spans="3:10" ht="15.75" customHeight="1">
      <c r="C117" s="2"/>
      <c r="E117" s="2"/>
      <c r="G117" s="2"/>
      <c r="I117" s="2"/>
      <c r="J117" s="2"/>
    </row>
    <row r="118" spans="3:10" ht="15.75" customHeight="1">
      <c r="C118" s="2"/>
      <c r="E118" s="2"/>
      <c r="G118" s="2"/>
      <c r="I118" s="2"/>
      <c r="J118" s="2"/>
    </row>
    <row r="119" spans="3:10" ht="15.75" customHeight="1">
      <c r="C119" s="2"/>
      <c r="E119" s="2"/>
      <c r="G119" s="2"/>
      <c r="I119" s="2"/>
      <c r="J119" s="2"/>
    </row>
    <row r="120" spans="3:10" ht="15.75" customHeight="1">
      <c r="C120" s="2"/>
      <c r="E120" s="2"/>
      <c r="G120" s="2"/>
      <c r="I120" s="2"/>
      <c r="J120" s="2"/>
    </row>
    <row r="121" spans="3:10" ht="15.75" customHeight="1">
      <c r="C121" s="2"/>
      <c r="E121" s="2"/>
      <c r="G121" s="2"/>
      <c r="I121" s="2"/>
      <c r="J121" s="2"/>
    </row>
    <row r="122" spans="3:10" ht="15.75" customHeight="1">
      <c r="C122" s="2"/>
      <c r="E122" s="2"/>
      <c r="G122" s="2"/>
      <c r="I122" s="2"/>
      <c r="J122" s="2"/>
    </row>
    <row r="123" spans="3:10" ht="15.75" customHeight="1">
      <c r="C123" s="2"/>
      <c r="E123" s="2"/>
      <c r="G123" s="2"/>
      <c r="I123" s="2"/>
      <c r="J123" s="2"/>
    </row>
    <row r="124" spans="3:10" ht="15.75" customHeight="1">
      <c r="C124" s="2"/>
      <c r="E124" s="2"/>
      <c r="G124" s="2"/>
      <c r="I124" s="2"/>
      <c r="J124" s="2"/>
    </row>
    <row r="125" spans="3:10" ht="15.75" customHeight="1">
      <c r="C125" s="2"/>
      <c r="E125" s="2"/>
      <c r="G125" s="2"/>
      <c r="I125" s="2"/>
      <c r="J125" s="2"/>
    </row>
    <row r="126" spans="3:10" ht="15.75" customHeight="1">
      <c r="C126" s="2"/>
      <c r="E126" s="2"/>
      <c r="G126" s="2"/>
      <c r="I126" s="2"/>
      <c r="J126" s="2"/>
    </row>
    <row r="127" spans="3:10" ht="15.75" customHeight="1">
      <c r="C127" s="2"/>
      <c r="E127" s="2"/>
      <c r="G127" s="2"/>
      <c r="I127" s="2"/>
      <c r="J127" s="2"/>
    </row>
    <row r="128" spans="3:10" ht="15.75" customHeight="1">
      <c r="C128" s="2"/>
      <c r="E128" s="2"/>
      <c r="G128" s="2"/>
      <c r="I128" s="2"/>
      <c r="J128" s="2"/>
    </row>
    <row r="129" spans="3:10" ht="15.75" customHeight="1">
      <c r="C129" s="2"/>
      <c r="E129" s="2"/>
      <c r="G129" s="2"/>
      <c r="I129" s="2"/>
      <c r="J129" s="2"/>
    </row>
    <row r="130" spans="3:10" ht="15.75" customHeight="1">
      <c r="C130" s="2"/>
      <c r="E130" s="2"/>
      <c r="G130" s="2"/>
      <c r="I130" s="2"/>
      <c r="J130" s="2"/>
    </row>
    <row r="131" spans="3:10" ht="15.75" customHeight="1">
      <c r="C131" s="2"/>
      <c r="E131" s="2"/>
      <c r="G131" s="2"/>
      <c r="I131" s="2"/>
      <c r="J131" s="2"/>
    </row>
    <row r="132" spans="3:10" ht="15.75" customHeight="1">
      <c r="C132" s="2"/>
      <c r="E132" s="2"/>
      <c r="G132" s="2"/>
      <c r="I132" s="2"/>
      <c r="J132" s="2"/>
    </row>
    <row r="133" spans="3:10" ht="15.75" customHeight="1">
      <c r="C133" s="2"/>
      <c r="E133" s="2"/>
      <c r="G133" s="2"/>
      <c r="I133" s="2"/>
      <c r="J133" s="2"/>
    </row>
    <row r="134" spans="3:10" ht="15.75" customHeight="1">
      <c r="C134" s="2"/>
      <c r="E134" s="2"/>
      <c r="G134" s="2"/>
      <c r="I134" s="2"/>
      <c r="J134" s="2"/>
    </row>
    <row r="135" spans="3:10" ht="15.75" customHeight="1">
      <c r="C135" s="2"/>
      <c r="E135" s="2"/>
      <c r="G135" s="2"/>
      <c r="I135" s="2"/>
      <c r="J135" s="2"/>
    </row>
    <row r="136" spans="3:10" ht="15.75" customHeight="1">
      <c r="C136" s="2"/>
      <c r="E136" s="2"/>
      <c r="G136" s="2"/>
      <c r="I136" s="2"/>
      <c r="J136" s="2"/>
    </row>
    <row r="137" spans="3:10" ht="15.75" customHeight="1">
      <c r="C137" s="2"/>
      <c r="E137" s="2"/>
      <c r="G137" s="2"/>
      <c r="I137" s="2"/>
      <c r="J137" s="2"/>
    </row>
    <row r="138" spans="3:10" ht="15.75" customHeight="1">
      <c r="C138" s="2"/>
      <c r="E138" s="2"/>
      <c r="G138" s="2"/>
      <c r="I138" s="2"/>
      <c r="J138" s="2"/>
    </row>
    <row r="139" spans="3:10" ht="15.75" customHeight="1">
      <c r="C139" s="2"/>
      <c r="E139" s="2"/>
      <c r="G139" s="2"/>
      <c r="I139" s="2"/>
      <c r="J139" s="2"/>
    </row>
    <row r="140" spans="3:10" ht="15.75" customHeight="1">
      <c r="C140" s="2"/>
      <c r="E140" s="2"/>
      <c r="G140" s="2"/>
      <c r="I140" s="2"/>
      <c r="J140" s="2"/>
    </row>
    <row r="141" spans="3:10" ht="15.75" customHeight="1">
      <c r="C141" s="2"/>
      <c r="E141" s="2"/>
      <c r="G141" s="2"/>
      <c r="I141" s="2"/>
      <c r="J141" s="2"/>
    </row>
    <row r="142" spans="3:10" ht="15.75" customHeight="1">
      <c r="C142" s="2"/>
      <c r="E142" s="2"/>
      <c r="G142" s="2"/>
      <c r="I142" s="2"/>
      <c r="J142" s="2"/>
    </row>
    <row r="143" spans="3:10" ht="15.75" customHeight="1">
      <c r="C143" s="2"/>
      <c r="E143" s="2"/>
      <c r="G143" s="2"/>
      <c r="I143" s="2"/>
      <c r="J143" s="2"/>
    </row>
    <row r="144" spans="3:10" ht="15.75" customHeight="1">
      <c r="C144" s="2"/>
      <c r="E144" s="2"/>
      <c r="G144" s="2"/>
      <c r="I144" s="2"/>
      <c r="J144" s="2"/>
    </row>
    <row r="145" spans="3:10" ht="15.75" customHeight="1">
      <c r="C145" s="2"/>
      <c r="E145" s="2"/>
      <c r="G145" s="2"/>
      <c r="I145" s="2"/>
      <c r="J145" s="2"/>
    </row>
    <row r="146" spans="3:10" ht="15.75" customHeight="1">
      <c r="C146" s="2"/>
      <c r="E146" s="2"/>
      <c r="G146" s="2"/>
      <c r="I146" s="2"/>
      <c r="J146" s="2"/>
    </row>
    <row r="147" spans="3:10" ht="15.75" customHeight="1">
      <c r="C147" s="2"/>
      <c r="E147" s="2"/>
      <c r="G147" s="2"/>
      <c r="I147" s="2"/>
      <c r="J147" s="2"/>
    </row>
    <row r="148" spans="3:10" ht="15.75" customHeight="1">
      <c r="C148" s="2"/>
      <c r="E148" s="2"/>
      <c r="G148" s="2"/>
      <c r="I148" s="2"/>
      <c r="J148" s="2"/>
    </row>
    <row r="149" spans="3:10" ht="15.75" customHeight="1">
      <c r="C149" s="2"/>
      <c r="E149" s="2"/>
      <c r="G149" s="2"/>
      <c r="I149" s="2"/>
      <c r="J149" s="2"/>
    </row>
    <row r="150" spans="3:10" ht="15.75" customHeight="1">
      <c r="C150" s="2"/>
      <c r="E150" s="2"/>
      <c r="G150" s="2"/>
      <c r="I150" s="2"/>
      <c r="J150" s="2"/>
    </row>
    <row r="151" spans="3:10" ht="15.75" customHeight="1">
      <c r="C151" s="2"/>
      <c r="E151" s="2"/>
      <c r="G151" s="2"/>
      <c r="I151" s="2"/>
      <c r="J151" s="2"/>
    </row>
    <row r="152" spans="3:10" ht="15.75" customHeight="1">
      <c r="C152" s="2"/>
      <c r="E152" s="2"/>
      <c r="G152" s="2"/>
      <c r="I152" s="2"/>
      <c r="J152" s="2"/>
    </row>
    <row r="153" spans="3:10" ht="15.75" customHeight="1">
      <c r="C153" s="2"/>
      <c r="E153" s="2"/>
      <c r="G153" s="2"/>
      <c r="I153" s="2"/>
      <c r="J153" s="2"/>
    </row>
    <row r="154" spans="3:10" ht="15.75" customHeight="1">
      <c r="C154" s="2"/>
      <c r="E154" s="2"/>
      <c r="G154" s="2"/>
      <c r="I154" s="2"/>
      <c r="J154" s="2"/>
    </row>
    <row r="155" spans="3:10" ht="15.75" customHeight="1">
      <c r="C155" s="2"/>
      <c r="E155" s="2"/>
      <c r="G155" s="2"/>
      <c r="I155" s="2"/>
      <c r="J155" s="2"/>
    </row>
    <row r="156" spans="3:10" ht="15.75" customHeight="1">
      <c r="C156" s="2"/>
      <c r="E156" s="2"/>
      <c r="G156" s="2"/>
      <c r="I156" s="2"/>
      <c r="J156" s="2"/>
    </row>
    <row r="157" spans="3:10" ht="15.75" customHeight="1">
      <c r="C157" s="2"/>
      <c r="E157" s="2"/>
      <c r="G157" s="2"/>
      <c r="I157" s="2"/>
      <c r="J157" s="2"/>
    </row>
    <row r="158" spans="3:10" ht="15.75" customHeight="1">
      <c r="C158" s="2"/>
      <c r="E158" s="2"/>
      <c r="G158" s="2"/>
      <c r="I158" s="2"/>
      <c r="J158" s="2"/>
    </row>
    <row r="159" spans="3:10" ht="15.75" customHeight="1">
      <c r="C159" s="2"/>
      <c r="E159" s="2"/>
      <c r="G159" s="2"/>
      <c r="I159" s="2"/>
      <c r="J159" s="2"/>
    </row>
    <row r="160" spans="3:10" ht="15.75" customHeight="1">
      <c r="C160" s="2"/>
      <c r="E160" s="2"/>
      <c r="G160" s="2"/>
      <c r="I160" s="2"/>
      <c r="J160" s="2"/>
    </row>
    <row r="161" spans="3:10" ht="15.75" customHeight="1">
      <c r="C161" s="2"/>
      <c r="E161" s="2"/>
      <c r="G161" s="2"/>
      <c r="I161" s="2"/>
      <c r="J161" s="2"/>
    </row>
    <row r="162" spans="3:10" ht="15.75" customHeight="1">
      <c r="C162" s="2"/>
      <c r="E162" s="2"/>
      <c r="G162" s="2"/>
      <c r="I162" s="2"/>
      <c r="J162" s="2"/>
    </row>
    <row r="163" spans="3:10" ht="15.75" customHeight="1">
      <c r="C163" s="2"/>
      <c r="E163" s="2"/>
      <c r="G163" s="2"/>
      <c r="I163" s="2"/>
      <c r="J163" s="2"/>
    </row>
    <row r="164" spans="3:10" ht="15.75" customHeight="1">
      <c r="C164" s="2"/>
      <c r="E164" s="2"/>
      <c r="G164" s="2"/>
      <c r="I164" s="2"/>
      <c r="J164" s="2"/>
    </row>
    <row r="165" spans="3:10" ht="15.75" customHeight="1">
      <c r="C165" s="2"/>
      <c r="E165" s="2"/>
      <c r="G165" s="2"/>
      <c r="I165" s="2"/>
      <c r="J165" s="2"/>
    </row>
    <row r="166" spans="3:10" ht="15.75" customHeight="1">
      <c r="C166" s="2"/>
      <c r="E166" s="2"/>
      <c r="G166" s="2"/>
      <c r="I166" s="2"/>
      <c r="J166" s="2"/>
    </row>
    <row r="167" spans="3:10" ht="15.75" customHeight="1">
      <c r="C167" s="2"/>
      <c r="E167" s="2"/>
      <c r="G167" s="2"/>
      <c r="I167" s="2"/>
      <c r="J167" s="2"/>
    </row>
    <row r="168" spans="3:10" ht="15.75" customHeight="1">
      <c r="C168" s="2"/>
      <c r="E168" s="2"/>
      <c r="G168" s="2"/>
      <c r="I168" s="2"/>
      <c r="J168" s="2"/>
    </row>
    <row r="169" spans="3:10" ht="15.75" customHeight="1">
      <c r="C169" s="2"/>
      <c r="E169" s="2"/>
      <c r="G169" s="2"/>
      <c r="I169" s="2"/>
      <c r="J169" s="2"/>
    </row>
    <row r="170" spans="3:10" ht="15.75" customHeight="1">
      <c r="C170" s="2"/>
      <c r="E170" s="2"/>
      <c r="G170" s="2"/>
      <c r="I170" s="2"/>
      <c r="J170" s="2"/>
    </row>
    <row r="171" spans="3:10" ht="15.75" customHeight="1">
      <c r="C171" s="2"/>
      <c r="E171" s="2"/>
      <c r="G171" s="2"/>
      <c r="I171" s="2"/>
      <c r="J171" s="2"/>
    </row>
    <row r="172" spans="3:10" ht="15.75" customHeight="1">
      <c r="C172" s="2"/>
      <c r="E172" s="2"/>
      <c r="G172" s="2"/>
      <c r="I172" s="2"/>
      <c r="J172" s="2"/>
    </row>
    <row r="173" spans="3:10" ht="15.75" customHeight="1">
      <c r="C173" s="2"/>
      <c r="E173" s="2"/>
      <c r="G173" s="2"/>
      <c r="I173" s="2"/>
      <c r="J173" s="2"/>
    </row>
    <row r="174" spans="3:10" ht="15.75" customHeight="1">
      <c r="C174" s="2"/>
      <c r="E174" s="2"/>
      <c r="G174" s="2"/>
      <c r="I174" s="2"/>
      <c r="J174" s="2"/>
    </row>
    <row r="175" spans="3:10" ht="15.75" customHeight="1">
      <c r="C175" s="2"/>
      <c r="E175" s="2"/>
      <c r="G175" s="2"/>
      <c r="I175" s="2"/>
      <c r="J175" s="2"/>
    </row>
    <row r="176" spans="3:10" ht="15.75" customHeight="1">
      <c r="C176" s="2"/>
      <c r="E176" s="2"/>
      <c r="G176" s="2"/>
      <c r="I176" s="2"/>
      <c r="J176" s="2"/>
    </row>
    <row r="177" spans="3:10" ht="15.75" customHeight="1">
      <c r="C177" s="2"/>
      <c r="E177" s="2"/>
      <c r="G177" s="2"/>
      <c r="I177" s="2"/>
      <c r="J177" s="2"/>
    </row>
    <row r="178" spans="3:10" ht="15.75" customHeight="1">
      <c r="C178" s="2"/>
      <c r="E178" s="2"/>
      <c r="G178" s="2"/>
      <c r="I178" s="2"/>
      <c r="J178" s="2"/>
    </row>
    <row r="179" spans="3:10" ht="15.75" customHeight="1">
      <c r="C179" s="2"/>
      <c r="E179" s="2"/>
      <c r="G179" s="2"/>
      <c r="I179" s="2"/>
      <c r="J179" s="2"/>
    </row>
    <row r="180" spans="3:10" ht="15.75" customHeight="1">
      <c r="C180" s="2"/>
      <c r="E180" s="2"/>
      <c r="G180" s="2"/>
      <c r="I180" s="2"/>
      <c r="J180" s="2"/>
    </row>
    <row r="181" spans="3:10" ht="15.75" customHeight="1">
      <c r="C181" s="2"/>
      <c r="E181" s="2"/>
      <c r="G181" s="2"/>
      <c r="I181" s="2"/>
      <c r="J181" s="2"/>
    </row>
    <row r="182" spans="3:10" ht="15.75" customHeight="1">
      <c r="C182" s="2"/>
      <c r="E182" s="2"/>
      <c r="G182" s="2"/>
      <c r="I182" s="2"/>
      <c r="J182" s="2"/>
    </row>
    <row r="183" spans="3:10" ht="15.75" customHeight="1">
      <c r="C183" s="2"/>
      <c r="E183" s="2"/>
      <c r="G183" s="2"/>
      <c r="I183" s="2"/>
      <c r="J183" s="2"/>
    </row>
    <row r="184" spans="3:10" ht="15.75" customHeight="1">
      <c r="C184" s="2"/>
      <c r="E184" s="2"/>
      <c r="G184" s="2"/>
      <c r="I184" s="2"/>
      <c r="J184" s="2"/>
    </row>
    <row r="185" spans="3:10" ht="15.75" customHeight="1">
      <c r="C185" s="2"/>
      <c r="E185" s="2"/>
      <c r="G185" s="2"/>
      <c r="I185" s="2"/>
      <c r="J185" s="2"/>
    </row>
    <row r="186" spans="3:10" ht="15.75" customHeight="1">
      <c r="C186" s="2"/>
      <c r="E186" s="2"/>
      <c r="G186" s="2"/>
      <c r="I186" s="2"/>
      <c r="J186" s="2"/>
    </row>
    <row r="187" spans="3:10" ht="15.75" customHeight="1">
      <c r="C187" s="2"/>
      <c r="E187" s="2"/>
      <c r="G187" s="2"/>
      <c r="I187" s="2"/>
      <c r="J187" s="2"/>
    </row>
    <row r="188" spans="3:10" ht="15.75" customHeight="1">
      <c r="C188" s="2"/>
      <c r="E188" s="2"/>
      <c r="G188" s="2"/>
      <c r="I188" s="2"/>
      <c r="J188" s="2"/>
    </row>
    <row r="189" spans="3:10" ht="15.75" customHeight="1">
      <c r="C189" s="2"/>
      <c r="E189" s="2"/>
      <c r="G189" s="2"/>
      <c r="I189" s="2"/>
      <c r="J189" s="2"/>
    </row>
    <row r="190" spans="3:10" ht="15.75" customHeight="1">
      <c r="C190" s="2"/>
      <c r="E190" s="2"/>
      <c r="G190" s="2"/>
      <c r="I190" s="2"/>
      <c r="J190" s="2"/>
    </row>
    <row r="191" spans="3:10" ht="15.75" customHeight="1">
      <c r="C191" s="2"/>
      <c r="E191" s="2"/>
      <c r="G191" s="2"/>
      <c r="I191" s="2"/>
      <c r="J191" s="2"/>
    </row>
    <row r="192" spans="3:10" ht="15.75" customHeight="1">
      <c r="C192" s="2"/>
      <c r="E192" s="2"/>
      <c r="G192" s="2"/>
      <c r="I192" s="2"/>
      <c r="J192" s="2"/>
    </row>
    <row r="193" spans="3:10" ht="15.75" customHeight="1">
      <c r="C193" s="2"/>
      <c r="E193" s="2"/>
      <c r="G193" s="2"/>
      <c r="I193" s="2"/>
      <c r="J193" s="2"/>
    </row>
    <row r="194" spans="3:10" ht="15.75" customHeight="1">
      <c r="C194" s="2"/>
      <c r="E194" s="2"/>
      <c r="G194" s="2"/>
      <c r="I194" s="2"/>
      <c r="J194" s="2"/>
    </row>
    <row r="195" spans="3:10" ht="15.75" customHeight="1">
      <c r="C195" s="2"/>
      <c r="E195" s="2"/>
      <c r="G195" s="2"/>
      <c r="I195" s="2"/>
      <c r="J195" s="2"/>
    </row>
    <row r="196" spans="3:10" ht="15.75" customHeight="1">
      <c r="C196" s="2"/>
      <c r="E196" s="2"/>
      <c r="G196" s="2"/>
      <c r="I196" s="2"/>
      <c r="J196" s="2"/>
    </row>
    <row r="197" spans="3:10" ht="15.75" customHeight="1">
      <c r="C197" s="2"/>
      <c r="E197" s="2"/>
      <c r="G197" s="2"/>
      <c r="I197" s="2"/>
      <c r="J197" s="2"/>
    </row>
    <row r="198" spans="3:10" ht="15.75" customHeight="1">
      <c r="C198" s="2"/>
      <c r="E198" s="2"/>
      <c r="G198" s="2"/>
      <c r="I198" s="2"/>
      <c r="J198" s="2"/>
    </row>
    <row r="199" spans="3:10" ht="15.75" customHeight="1">
      <c r="C199" s="2"/>
      <c r="E199" s="2"/>
      <c r="G199" s="2"/>
      <c r="I199" s="2"/>
      <c r="J199" s="2"/>
    </row>
    <row r="200" spans="3:10" ht="15.75" customHeight="1">
      <c r="C200" s="2"/>
      <c r="E200" s="2"/>
      <c r="G200" s="2"/>
      <c r="I200" s="2"/>
      <c r="J200" s="2"/>
    </row>
    <row r="201" spans="3:10" ht="15.75" customHeight="1">
      <c r="C201" s="2"/>
      <c r="E201" s="2"/>
      <c r="G201" s="2"/>
      <c r="I201" s="2"/>
      <c r="J201" s="2"/>
    </row>
    <row r="202" spans="3:10" ht="15.75" customHeight="1">
      <c r="C202" s="2"/>
      <c r="E202" s="2"/>
      <c r="G202" s="2"/>
      <c r="I202" s="2"/>
      <c r="J202" s="2"/>
    </row>
    <row r="203" spans="3:10" ht="15.75" customHeight="1">
      <c r="C203" s="2"/>
      <c r="E203" s="2"/>
      <c r="G203" s="2"/>
      <c r="I203" s="2"/>
      <c r="J203" s="2"/>
    </row>
    <row r="204" spans="3:10" ht="15.75" customHeight="1">
      <c r="C204" s="2"/>
      <c r="E204" s="2"/>
      <c r="G204" s="2"/>
      <c r="I204" s="2"/>
      <c r="J204" s="2"/>
    </row>
    <row r="205" spans="3:10" ht="15.75" customHeight="1">
      <c r="C205" s="2"/>
      <c r="E205" s="2"/>
      <c r="G205" s="2"/>
      <c r="I205" s="2"/>
      <c r="J205" s="2"/>
    </row>
    <row r="206" spans="3:10" ht="15.75" customHeight="1">
      <c r="C206" s="2"/>
      <c r="E206" s="2"/>
      <c r="G206" s="2"/>
      <c r="I206" s="2"/>
      <c r="J206" s="2"/>
    </row>
    <row r="207" spans="3:10" ht="15.75" customHeight="1">
      <c r="C207" s="2"/>
      <c r="E207" s="2"/>
      <c r="G207" s="2"/>
      <c r="I207" s="2"/>
      <c r="J207" s="2"/>
    </row>
    <row r="208" spans="3:10" ht="15.75" customHeight="1">
      <c r="C208" s="2"/>
      <c r="E208" s="2"/>
      <c r="G208" s="2"/>
      <c r="I208" s="2"/>
      <c r="J208" s="2"/>
    </row>
    <row r="209" spans="3:10" ht="15.75" customHeight="1">
      <c r="C209" s="2"/>
      <c r="E209" s="2"/>
      <c r="G209" s="2"/>
      <c r="I209" s="2"/>
      <c r="J209" s="2"/>
    </row>
    <row r="210" spans="3:10" ht="15.75" customHeight="1">
      <c r="C210" s="2"/>
      <c r="E210" s="2"/>
      <c r="G210" s="2"/>
      <c r="I210" s="2"/>
      <c r="J210" s="2"/>
    </row>
    <row r="211" spans="3:10" ht="15.75" customHeight="1">
      <c r="C211" s="2"/>
      <c r="E211" s="2"/>
      <c r="G211" s="2"/>
      <c r="I211" s="2"/>
      <c r="J211" s="2"/>
    </row>
    <row r="212" spans="3:10" ht="15.75" customHeight="1">
      <c r="C212" s="2"/>
      <c r="E212" s="2"/>
      <c r="G212" s="2"/>
      <c r="I212" s="2"/>
      <c r="J212" s="2"/>
    </row>
    <row r="213" spans="3:10" ht="15.75" customHeight="1">
      <c r="C213" s="2"/>
      <c r="E213" s="2"/>
      <c r="G213" s="2"/>
      <c r="I213" s="2"/>
      <c r="J213" s="2"/>
    </row>
    <row r="214" spans="3:10" ht="15.75" customHeight="1">
      <c r="C214" s="2"/>
      <c r="E214" s="2"/>
      <c r="G214" s="2"/>
      <c r="I214" s="2"/>
      <c r="J214" s="2"/>
    </row>
    <row r="215" spans="3:10" ht="15.75" customHeight="1">
      <c r="C215" s="2"/>
      <c r="E215" s="2"/>
      <c r="G215" s="2"/>
      <c r="I215" s="2"/>
      <c r="J215" s="2"/>
    </row>
    <row r="216" spans="3:10" ht="15.75" customHeight="1">
      <c r="C216" s="2"/>
      <c r="E216" s="2"/>
      <c r="G216" s="2"/>
      <c r="I216" s="2"/>
      <c r="J216" s="2"/>
    </row>
    <row r="217" spans="3:10" ht="15.75" customHeight="1">
      <c r="C217" s="2"/>
      <c r="E217" s="2"/>
      <c r="G217" s="2"/>
      <c r="I217" s="2"/>
      <c r="J217" s="2"/>
    </row>
    <row r="218" spans="3:10" ht="15.75" customHeight="1">
      <c r="C218" s="2"/>
      <c r="E218" s="2"/>
      <c r="G218" s="2"/>
      <c r="I218" s="2"/>
      <c r="J218" s="2"/>
    </row>
    <row r="219" spans="3:10" ht="15.75" customHeight="1">
      <c r="C219" s="2"/>
      <c r="E219" s="2"/>
      <c r="G219" s="2"/>
      <c r="I219" s="2"/>
      <c r="J219" s="2"/>
    </row>
    <row r="220" spans="3:10" ht="15.75" customHeight="1">
      <c r="C220" s="2"/>
      <c r="E220" s="2"/>
      <c r="G220" s="2"/>
      <c r="I220" s="2"/>
      <c r="J220" s="2"/>
    </row>
    <row r="221" spans="3:10" ht="15.75" customHeight="1">
      <c r="C221" s="2"/>
      <c r="E221" s="2"/>
      <c r="G221" s="2"/>
      <c r="I221" s="2"/>
      <c r="J221" s="2"/>
    </row>
    <row r="222" spans="3:10" ht="15.75" customHeight="1">
      <c r="C222" s="2"/>
      <c r="E222" s="2"/>
      <c r="G222" s="2"/>
      <c r="I222" s="2"/>
      <c r="J222" s="2"/>
    </row>
    <row r="223" spans="3:10" ht="15.75" customHeight="1">
      <c r="C223" s="2"/>
      <c r="E223" s="2"/>
      <c r="G223" s="2"/>
      <c r="I223" s="2"/>
      <c r="J223" s="2"/>
    </row>
    <row r="224" spans="3:10" ht="15.75" customHeight="1">
      <c r="C224" s="2"/>
      <c r="E224" s="2"/>
      <c r="G224" s="2"/>
      <c r="I224" s="2"/>
      <c r="J224" s="2"/>
    </row>
    <row r="225" spans="3:10" ht="15.75" customHeight="1">
      <c r="C225" s="2"/>
      <c r="E225" s="2"/>
      <c r="G225" s="2"/>
      <c r="I225" s="2"/>
      <c r="J225" s="2"/>
    </row>
    <row r="226" spans="3:10" ht="15.75" customHeight="1">
      <c r="C226" s="2"/>
      <c r="E226" s="2"/>
      <c r="G226" s="2"/>
      <c r="I226" s="2"/>
      <c r="J226" s="2"/>
    </row>
    <row r="227" spans="3:10" ht="15.75" customHeight="1">
      <c r="C227" s="2"/>
      <c r="E227" s="2"/>
      <c r="G227" s="2"/>
      <c r="I227" s="2"/>
      <c r="J227" s="2"/>
    </row>
    <row r="228" spans="3:10" ht="15.75" customHeight="1">
      <c r="C228" s="2"/>
      <c r="E228" s="2"/>
      <c r="G228" s="2"/>
      <c r="I228" s="2"/>
      <c r="J228" s="2"/>
    </row>
    <row r="229" spans="3:10" ht="15.75" customHeight="1">
      <c r="C229" s="2"/>
      <c r="E229" s="2"/>
      <c r="G229" s="2"/>
      <c r="I229" s="2"/>
      <c r="J229" s="2"/>
    </row>
    <row r="230" spans="3:10" ht="15.75" customHeight="1">
      <c r="C230" s="2"/>
      <c r="E230" s="2"/>
      <c r="G230" s="2"/>
      <c r="I230" s="2"/>
      <c r="J230" s="2"/>
    </row>
    <row r="231" spans="3:10" ht="15.75" customHeight="1">
      <c r="C231" s="2"/>
      <c r="E231" s="2"/>
      <c r="G231" s="2"/>
      <c r="I231" s="2"/>
      <c r="J231" s="2"/>
    </row>
    <row r="232" spans="3:10" ht="15.75" customHeight="1">
      <c r="C232" s="2"/>
      <c r="E232" s="2"/>
      <c r="G232" s="2"/>
      <c r="I232" s="2"/>
      <c r="J232" s="2"/>
    </row>
    <row r="233" spans="3:10" ht="15.75" customHeight="1">
      <c r="C233" s="2"/>
      <c r="E233" s="2"/>
      <c r="G233" s="2"/>
      <c r="I233" s="2"/>
      <c r="J233" s="2"/>
    </row>
    <row r="234" spans="3:10" ht="15.75" customHeight="1">
      <c r="C234" s="2"/>
      <c r="E234" s="2"/>
      <c r="G234" s="2"/>
      <c r="I234" s="2"/>
      <c r="J234" s="2"/>
    </row>
    <row r="235" spans="3:10" ht="15.75" customHeight="1">
      <c r="C235" s="2"/>
      <c r="E235" s="2"/>
      <c r="G235" s="2"/>
      <c r="I235" s="2"/>
      <c r="J235" s="2"/>
    </row>
    <row r="236" spans="3:10" ht="15.75" customHeight="1">
      <c r="C236" s="2"/>
      <c r="E236" s="2"/>
      <c r="G236" s="2"/>
      <c r="I236" s="2"/>
      <c r="J236" s="2"/>
    </row>
    <row r="237" spans="3:10" ht="15.75" customHeight="1">
      <c r="C237" s="2"/>
      <c r="E237" s="2"/>
      <c r="G237" s="2"/>
      <c r="I237" s="2"/>
      <c r="J237" s="2"/>
    </row>
    <row r="238" spans="3:10" ht="15.75" customHeight="1">
      <c r="C238" s="2"/>
      <c r="E238" s="2"/>
      <c r="G238" s="2"/>
      <c r="I238" s="2"/>
      <c r="J238" s="2"/>
    </row>
    <row r="239" spans="3:10" ht="15.75" customHeight="1">
      <c r="C239" s="2"/>
      <c r="E239" s="2"/>
      <c r="G239" s="2"/>
      <c r="I239" s="2"/>
      <c r="J239" s="2"/>
    </row>
    <row r="240" spans="3:10" ht="15.75" customHeight="1">
      <c r="C240" s="2"/>
      <c r="E240" s="2"/>
      <c r="G240" s="2"/>
      <c r="I240" s="2"/>
      <c r="J240" s="2"/>
    </row>
    <row r="241" spans="3:10" ht="15.75" customHeight="1">
      <c r="C241" s="2"/>
      <c r="E241" s="2"/>
      <c r="G241" s="2"/>
      <c r="I241" s="2"/>
      <c r="J241" s="2"/>
    </row>
    <row r="242" spans="3:10" ht="15.75" customHeight="1">
      <c r="C242" s="2"/>
      <c r="E242" s="2"/>
      <c r="G242" s="2"/>
      <c r="I242" s="2"/>
      <c r="J242" s="2"/>
    </row>
    <row r="243" spans="3:10" ht="15.75" customHeight="1">
      <c r="C243" s="2"/>
      <c r="E243" s="2"/>
      <c r="G243" s="2"/>
      <c r="I243" s="2"/>
      <c r="J243" s="2"/>
    </row>
    <row r="244" spans="3:10" ht="15.75" customHeight="1">
      <c r="C244" s="2"/>
      <c r="E244" s="2"/>
      <c r="G244" s="2"/>
      <c r="I244" s="2"/>
      <c r="J244" s="2"/>
    </row>
    <row r="245" spans="3:10" ht="15.75" customHeight="1">
      <c r="C245" s="2"/>
      <c r="E245" s="2"/>
      <c r="G245" s="2"/>
      <c r="I245" s="2"/>
      <c r="J245" s="2"/>
    </row>
    <row r="246" spans="3:10" ht="15.75" customHeight="1">
      <c r="C246" s="2"/>
      <c r="E246" s="2"/>
      <c r="G246" s="2"/>
      <c r="I246" s="2"/>
      <c r="J246" s="2"/>
    </row>
    <row r="247" spans="3:10" ht="15.75" customHeight="1">
      <c r="C247" s="2"/>
      <c r="E247" s="2"/>
      <c r="G247" s="2"/>
      <c r="I247" s="2"/>
      <c r="J247" s="2"/>
    </row>
    <row r="248" spans="3:10" ht="15.75" customHeight="1">
      <c r="C248" s="2"/>
      <c r="E248" s="2"/>
      <c r="G248" s="2"/>
      <c r="I248" s="2"/>
      <c r="J248" s="2"/>
    </row>
    <row r="249" spans="3:10" ht="15.75" customHeight="1">
      <c r="C249" s="2"/>
      <c r="E249" s="2"/>
      <c r="G249" s="2"/>
      <c r="I249" s="2"/>
      <c r="J249" s="2"/>
    </row>
    <row r="250" spans="3:10" ht="15.75" customHeight="1">
      <c r="C250" s="2"/>
      <c r="E250" s="2"/>
      <c r="G250" s="2"/>
      <c r="I250" s="2"/>
      <c r="J250" s="2"/>
    </row>
    <row r="251" spans="3:10" ht="15.75" customHeight="1">
      <c r="C251" s="2"/>
      <c r="E251" s="2"/>
      <c r="G251" s="2"/>
      <c r="I251" s="2"/>
      <c r="J251" s="2"/>
    </row>
    <row r="252" spans="3:10" ht="15.75" customHeight="1">
      <c r="C252" s="2"/>
      <c r="E252" s="2"/>
      <c r="G252" s="2"/>
      <c r="I252" s="2"/>
      <c r="J252" s="2"/>
    </row>
    <row r="253" spans="3:10" ht="15.75" customHeight="1">
      <c r="C253" s="2"/>
      <c r="E253" s="2"/>
      <c r="G253" s="2"/>
      <c r="I253" s="2"/>
      <c r="J253" s="2"/>
    </row>
    <row r="254" spans="3:10" ht="15.75" customHeight="1">
      <c r="C254" s="2"/>
      <c r="E254" s="2"/>
      <c r="G254" s="2"/>
      <c r="I254" s="2"/>
      <c r="J254" s="2"/>
    </row>
    <row r="255" spans="3:10" ht="15.75" customHeight="1">
      <c r="C255" s="2"/>
      <c r="E255" s="2"/>
      <c r="G255" s="2"/>
      <c r="I255" s="2"/>
      <c r="J255" s="2"/>
    </row>
    <row r="256" spans="3:10" ht="15.75" customHeight="1">
      <c r="C256" s="2"/>
      <c r="E256" s="2"/>
      <c r="G256" s="2"/>
      <c r="I256" s="2"/>
      <c r="J256" s="2"/>
    </row>
    <row r="257" spans="3:10" ht="15.75" customHeight="1">
      <c r="C257" s="2"/>
      <c r="E257" s="2"/>
      <c r="G257" s="2"/>
      <c r="I257" s="2"/>
      <c r="J257" s="2"/>
    </row>
    <row r="258" spans="3:10" ht="15.75" customHeight="1">
      <c r="C258" s="2"/>
      <c r="E258" s="2"/>
      <c r="G258" s="2"/>
      <c r="I258" s="2"/>
      <c r="J258" s="2"/>
    </row>
    <row r="259" spans="3:10" ht="15.75" customHeight="1">
      <c r="C259" s="2"/>
      <c r="E259" s="2"/>
      <c r="G259" s="2"/>
      <c r="I259" s="2"/>
      <c r="J259" s="2"/>
    </row>
    <row r="260" spans="3:10" ht="15.75" customHeight="1">
      <c r="C260" s="2"/>
      <c r="E260" s="2"/>
      <c r="G260" s="2"/>
      <c r="I260" s="2"/>
      <c r="J260" s="2"/>
    </row>
    <row r="261" spans="3:10" ht="15.75" customHeight="1">
      <c r="C261" s="2"/>
      <c r="E261" s="2"/>
      <c r="G261" s="2"/>
      <c r="I261" s="2"/>
      <c r="J261" s="2"/>
    </row>
    <row r="262" spans="3:10" ht="15.75" customHeight="1">
      <c r="C262" s="2"/>
      <c r="E262" s="2"/>
      <c r="G262" s="2"/>
      <c r="I262" s="2"/>
      <c r="J262" s="2"/>
    </row>
    <row r="263" spans="3:10" ht="15.75" customHeight="1">
      <c r="C263" s="2"/>
      <c r="E263" s="2"/>
      <c r="G263" s="2"/>
      <c r="I263" s="2"/>
      <c r="J263" s="2"/>
    </row>
    <row r="264" spans="3:10" ht="15.75" customHeight="1">
      <c r="C264" s="2"/>
      <c r="E264" s="2"/>
      <c r="G264" s="2"/>
      <c r="I264" s="2"/>
      <c r="J264" s="2"/>
    </row>
    <row r="265" spans="3:10" ht="15.75" customHeight="1">
      <c r="C265" s="2"/>
      <c r="E265" s="2"/>
      <c r="G265" s="2"/>
      <c r="I265" s="2"/>
      <c r="J265" s="2"/>
    </row>
    <row r="266" spans="3:10" ht="15.75" customHeight="1">
      <c r="C266" s="2"/>
      <c r="E266" s="2"/>
      <c r="G266" s="2"/>
      <c r="I266" s="2"/>
      <c r="J266" s="2"/>
    </row>
    <row r="267" spans="3:10" ht="15.75" customHeight="1">
      <c r="C267" s="2"/>
      <c r="E267" s="2"/>
      <c r="G267" s="2"/>
      <c r="I267" s="2"/>
      <c r="J267" s="2"/>
    </row>
    <row r="268" spans="3:10" ht="15.75" customHeight="1">
      <c r="C268" s="2"/>
      <c r="E268" s="2"/>
      <c r="G268" s="2"/>
      <c r="I268" s="2"/>
      <c r="J268" s="2"/>
    </row>
    <row r="269" spans="3:10" ht="15.75" customHeight="1">
      <c r="C269" s="2"/>
      <c r="E269" s="2"/>
      <c r="G269" s="2"/>
      <c r="I269" s="2"/>
      <c r="J269" s="2"/>
    </row>
    <row r="270" spans="3:10" ht="15.75" customHeight="1">
      <c r="C270" s="2"/>
      <c r="E270" s="2"/>
      <c r="G270" s="2"/>
      <c r="I270" s="2"/>
      <c r="J270" s="2"/>
    </row>
    <row r="271" spans="3:10" ht="15.75" customHeight="1">
      <c r="C271" s="2"/>
      <c r="E271" s="2"/>
      <c r="G271" s="2"/>
      <c r="I271" s="2"/>
      <c r="J271" s="2"/>
    </row>
    <row r="272" spans="3:10" ht="15.75" customHeight="1">
      <c r="C272" s="2"/>
      <c r="E272" s="2"/>
      <c r="G272" s="2"/>
      <c r="I272" s="2"/>
      <c r="J272" s="2"/>
    </row>
    <row r="273" spans="3:10" ht="15.75" customHeight="1">
      <c r="C273" s="2"/>
      <c r="E273" s="2"/>
      <c r="G273" s="2"/>
      <c r="I273" s="2"/>
      <c r="J273" s="2"/>
    </row>
    <row r="274" spans="3:10" ht="15.75" customHeight="1">
      <c r="C274" s="2"/>
      <c r="E274" s="2"/>
      <c r="G274" s="2"/>
      <c r="I274" s="2"/>
      <c r="J274" s="2"/>
    </row>
    <row r="275" spans="3:10" ht="15.75" customHeight="1">
      <c r="C275" s="2"/>
      <c r="E275" s="2"/>
      <c r="G275" s="2"/>
      <c r="I275" s="2"/>
      <c r="J275" s="2"/>
    </row>
    <row r="276" spans="3:10" ht="15.75" customHeight="1">
      <c r="C276" s="2"/>
      <c r="E276" s="2"/>
      <c r="G276" s="2"/>
      <c r="I276" s="2"/>
      <c r="J276" s="2"/>
    </row>
    <row r="277" spans="3:10" ht="15.75" customHeight="1">
      <c r="C277" s="2"/>
      <c r="E277" s="2"/>
      <c r="G277" s="2"/>
      <c r="I277" s="2"/>
      <c r="J277" s="2"/>
    </row>
    <row r="278" spans="3:10" ht="15.75" customHeight="1">
      <c r="C278" s="2"/>
      <c r="E278" s="2"/>
      <c r="G278" s="2"/>
      <c r="I278" s="2"/>
      <c r="J278" s="2"/>
    </row>
    <row r="279" spans="3:10" ht="15.75" customHeight="1">
      <c r="C279" s="2"/>
      <c r="E279" s="2"/>
      <c r="G279" s="2"/>
      <c r="I279" s="2"/>
      <c r="J279" s="2"/>
    </row>
    <row r="280" spans="3:10" ht="15.75" customHeight="1">
      <c r="C280" s="2"/>
      <c r="E280" s="2"/>
      <c r="G280" s="2"/>
      <c r="I280" s="2"/>
      <c r="J280" s="2"/>
    </row>
    <row r="281" spans="3:10" ht="15.75" customHeight="1">
      <c r="C281" s="2"/>
      <c r="E281" s="2"/>
      <c r="G281" s="2"/>
      <c r="I281" s="2"/>
      <c r="J281" s="2"/>
    </row>
    <row r="282" spans="3:10" ht="15.75" customHeight="1">
      <c r="C282" s="2"/>
      <c r="E282" s="2"/>
      <c r="G282" s="2"/>
      <c r="I282" s="2"/>
      <c r="J282" s="2"/>
    </row>
    <row r="283" spans="3:10" ht="15.75" customHeight="1">
      <c r="C283" s="2"/>
      <c r="E283" s="2"/>
      <c r="G283" s="2"/>
      <c r="I283" s="2"/>
      <c r="J283" s="2"/>
    </row>
    <row r="284" spans="3:10" ht="15.75" customHeight="1">
      <c r="C284" s="2"/>
      <c r="E284" s="2"/>
      <c r="G284" s="2"/>
      <c r="I284" s="2"/>
      <c r="J284" s="2"/>
    </row>
    <row r="285" spans="3:10" ht="15.75" customHeight="1">
      <c r="C285" s="2"/>
      <c r="E285" s="2"/>
      <c r="G285" s="2"/>
      <c r="I285" s="2"/>
      <c r="J285" s="2"/>
    </row>
    <row r="286" spans="3:10" ht="15.75" customHeight="1">
      <c r="C286" s="2"/>
      <c r="E286" s="2"/>
      <c r="G286" s="2"/>
      <c r="I286" s="2"/>
      <c r="J286" s="2"/>
    </row>
    <row r="287" spans="3:10" ht="15.75" customHeight="1">
      <c r="C287" s="2"/>
      <c r="E287" s="2"/>
      <c r="G287" s="2"/>
      <c r="I287" s="2"/>
      <c r="J287" s="2"/>
    </row>
    <row r="288" spans="3:10" ht="15.75" customHeight="1">
      <c r="C288" s="2"/>
      <c r="E288" s="2"/>
      <c r="G288" s="2"/>
      <c r="I288" s="2"/>
      <c r="J288" s="2"/>
    </row>
    <row r="289" spans="3:10" ht="15.75" customHeight="1">
      <c r="C289" s="2"/>
      <c r="E289" s="2"/>
      <c r="G289" s="2"/>
      <c r="I289" s="2"/>
      <c r="J289" s="2"/>
    </row>
    <row r="290" spans="3:10" ht="15.75" customHeight="1">
      <c r="C290" s="2"/>
      <c r="E290" s="2"/>
      <c r="G290" s="2"/>
      <c r="I290" s="2"/>
      <c r="J290" s="2"/>
    </row>
    <row r="291" spans="3:10" ht="15.75" customHeight="1">
      <c r="C291" s="2"/>
      <c r="E291" s="2"/>
      <c r="G291" s="2"/>
      <c r="I291" s="2"/>
      <c r="J291" s="2"/>
    </row>
    <row r="292" spans="3:10" ht="15.75" customHeight="1">
      <c r="C292" s="2"/>
      <c r="E292" s="2"/>
      <c r="G292" s="2"/>
      <c r="I292" s="2"/>
      <c r="J292" s="2"/>
    </row>
    <row r="293" spans="3:10" ht="15.75" customHeight="1">
      <c r="C293" s="2"/>
      <c r="E293" s="2"/>
      <c r="G293" s="2"/>
      <c r="I293" s="2"/>
      <c r="J293" s="2"/>
    </row>
    <row r="294" spans="3:10" ht="15.75" customHeight="1">
      <c r="C294" s="2"/>
      <c r="E294" s="2"/>
      <c r="G294" s="2"/>
      <c r="I294" s="2"/>
      <c r="J294" s="2"/>
    </row>
    <row r="295" spans="3:10" ht="15.75" customHeight="1">
      <c r="C295" s="2"/>
      <c r="E295" s="2"/>
      <c r="G295" s="2"/>
      <c r="I295" s="2"/>
      <c r="J295" s="2"/>
    </row>
    <row r="296" spans="3:10" ht="15.75" customHeight="1">
      <c r="C296" s="2"/>
      <c r="E296" s="2"/>
      <c r="G296" s="2"/>
      <c r="I296" s="2"/>
      <c r="J296" s="2"/>
    </row>
    <row r="297" spans="3:10" ht="15.75" customHeight="1">
      <c r="C297" s="2"/>
      <c r="E297" s="2"/>
      <c r="G297" s="2"/>
      <c r="I297" s="2"/>
      <c r="J297" s="2"/>
    </row>
    <row r="298" spans="3:10" ht="15.75" customHeight="1">
      <c r="C298" s="2"/>
      <c r="E298" s="2"/>
      <c r="G298" s="2"/>
      <c r="I298" s="2"/>
      <c r="J298" s="2"/>
    </row>
    <row r="299" spans="3:10" ht="15.75" customHeight="1">
      <c r="C299" s="2"/>
      <c r="E299" s="2"/>
      <c r="G299" s="2"/>
      <c r="I299" s="2"/>
      <c r="J299" s="2"/>
    </row>
    <row r="300" spans="3:10" ht="15.75" customHeight="1">
      <c r="C300" s="2"/>
      <c r="E300" s="2"/>
      <c r="G300" s="2"/>
      <c r="I300" s="2"/>
      <c r="J300" s="2"/>
    </row>
    <row r="301" spans="3:10" ht="15.75" customHeight="1">
      <c r="C301" s="2"/>
      <c r="E301" s="2"/>
      <c r="G301" s="2"/>
      <c r="I301" s="2"/>
      <c r="J301" s="2"/>
    </row>
    <row r="302" spans="3:10" ht="15.75" customHeight="1">
      <c r="C302" s="2"/>
      <c r="E302" s="2"/>
      <c r="G302" s="2"/>
      <c r="I302" s="2"/>
      <c r="J302" s="2"/>
    </row>
    <row r="303" spans="3:10" ht="15.75" customHeight="1">
      <c r="C303" s="2"/>
      <c r="E303" s="2"/>
      <c r="G303" s="2"/>
      <c r="I303" s="2"/>
      <c r="J303" s="2"/>
    </row>
    <row r="304" spans="3:10" ht="15.75" customHeight="1">
      <c r="C304" s="2"/>
      <c r="E304" s="2"/>
      <c r="G304" s="2"/>
      <c r="I304" s="2"/>
      <c r="J304" s="2"/>
    </row>
    <row r="305" spans="3:10" ht="15.75" customHeight="1">
      <c r="C305" s="2"/>
      <c r="E305" s="2"/>
      <c r="G305" s="2"/>
      <c r="I305" s="2"/>
      <c r="J305" s="2"/>
    </row>
    <row r="306" spans="3:10" ht="15.75" customHeight="1">
      <c r="C306" s="2"/>
      <c r="E306" s="2"/>
      <c r="G306" s="2"/>
      <c r="I306" s="2"/>
      <c r="J306" s="2"/>
    </row>
    <row r="307" spans="3:10" ht="15.75" customHeight="1">
      <c r="C307" s="2"/>
      <c r="E307" s="2"/>
      <c r="G307" s="2"/>
      <c r="I307" s="2"/>
      <c r="J307" s="2"/>
    </row>
    <row r="308" spans="3:10" ht="15.75" customHeight="1">
      <c r="C308" s="2"/>
      <c r="E308" s="2"/>
      <c r="G308" s="2"/>
      <c r="I308" s="2"/>
      <c r="J308" s="2"/>
    </row>
    <row r="309" spans="3:10" ht="15.75" customHeight="1">
      <c r="C309" s="2"/>
      <c r="E309" s="2"/>
      <c r="G309" s="2"/>
      <c r="I309" s="2"/>
      <c r="J309" s="2"/>
    </row>
    <row r="310" spans="3:10" ht="15.75" customHeight="1">
      <c r="C310" s="2"/>
      <c r="E310" s="2"/>
      <c r="G310" s="2"/>
      <c r="I310" s="2"/>
      <c r="J310" s="2"/>
    </row>
    <row r="311" spans="3:10" ht="15.75" customHeight="1">
      <c r="C311" s="2"/>
      <c r="E311" s="2"/>
      <c r="G311" s="2"/>
      <c r="I311" s="2"/>
      <c r="J311" s="2"/>
    </row>
    <row r="312" spans="3:10" ht="15.75" customHeight="1">
      <c r="C312" s="2"/>
      <c r="E312" s="2"/>
      <c r="G312" s="2"/>
      <c r="I312" s="2"/>
      <c r="J312" s="2"/>
    </row>
    <row r="313" spans="3:10" ht="15.75" customHeight="1">
      <c r="C313" s="2"/>
      <c r="E313" s="2"/>
      <c r="G313" s="2"/>
      <c r="I313" s="2"/>
      <c r="J313" s="2"/>
    </row>
    <row r="314" spans="3:10" ht="15.75" customHeight="1">
      <c r="C314" s="2"/>
      <c r="E314" s="2"/>
      <c r="G314" s="2"/>
      <c r="I314" s="2"/>
      <c r="J314" s="2"/>
    </row>
    <row r="315" spans="3:10" ht="15.75" customHeight="1">
      <c r="C315" s="2"/>
      <c r="E315" s="2"/>
      <c r="G315" s="2"/>
      <c r="I315" s="2"/>
      <c r="J315" s="2"/>
    </row>
    <row r="316" spans="3:10" ht="15.75" customHeight="1">
      <c r="C316" s="2"/>
      <c r="E316" s="2"/>
      <c r="G316" s="2"/>
      <c r="I316" s="2"/>
      <c r="J316" s="2"/>
    </row>
    <row r="317" spans="3:10" ht="15.75" customHeight="1">
      <c r="C317" s="2"/>
      <c r="E317" s="2"/>
      <c r="G317" s="2"/>
      <c r="I317" s="2"/>
      <c r="J317" s="2"/>
    </row>
    <row r="318" spans="3:10" ht="15.75" customHeight="1">
      <c r="C318" s="2"/>
      <c r="E318" s="2"/>
      <c r="G318" s="2"/>
      <c r="I318" s="2"/>
      <c r="J318" s="2"/>
    </row>
    <row r="319" spans="3:10" ht="15.75" customHeight="1">
      <c r="C319" s="2"/>
      <c r="E319" s="2"/>
      <c r="G319" s="2"/>
      <c r="I319" s="2"/>
      <c r="J319" s="2"/>
    </row>
    <row r="320" spans="3:10" ht="15.75" customHeight="1">
      <c r="C320" s="2"/>
      <c r="E320" s="2"/>
      <c r="G320" s="2"/>
      <c r="I320" s="2"/>
      <c r="J320" s="2"/>
    </row>
    <row r="321" spans="3:10" ht="15.75" customHeight="1">
      <c r="C321" s="2"/>
      <c r="E321" s="2"/>
      <c r="G321" s="2"/>
      <c r="I321" s="2"/>
      <c r="J321" s="2"/>
    </row>
    <row r="322" spans="3:10" ht="15.75" customHeight="1">
      <c r="C322" s="2"/>
      <c r="E322" s="2"/>
      <c r="G322" s="2"/>
      <c r="I322" s="2"/>
      <c r="J322" s="2"/>
    </row>
    <row r="323" spans="3:10" ht="15.75" customHeight="1">
      <c r="C323" s="2"/>
      <c r="E323" s="2"/>
      <c r="G323" s="2"/>
      <c r="I323" s="2"/>
      <c r="J323" s="2"/>
    </row>
    <row r="324" spans="3:10" ht="15.75" customHeight="1">
      <c r="C324" s="2"/>
      <c r="E324" s="2"/>
      <c r="G324" s="2"/>
      <c r="I324" s="2"/>
      <c r="J324" s="2"/>
    </row>
    <row r="325" spans="3:10" ht="15.75" customHeight="1">
      <c r="C325" s="2"/>
      <c r="E325" s="2"/>
      <c r="G325" s="2"/>
      <c r="I325" s="2"/>
      <c r="J325" s="2"/>
    </row>
    <row r="326" spans="3:10" ht="15.75" customHeight="1">
      <c r="C326" s="2"/>
      <c r="E326" s="2"/>
      <c r="G326" s="2"/>
      <c r="I326" s="2"/>
      <c r="J326" s="2"/>
    </row>
    <row r="327" spans="3:10" ht="15.75" customHeight="1">
      <c r="C327" s="2"/>
      <c r="E327" s="2"/>
      <c r="G327" s="2"/>
      <c r="I327" s="2"/>
      <c r="J327" s="2"/>
    </row>
    <row r="328" spans="3:10" ht="15.75" customHeight="1">
      <c r="C328" s="2"/>
      <c r="E328" s="2"/>
      <c r="G328" s="2"/>
      <c r="I328" s="2"/>
      <c r="J328" s="2"/>
    </row>
    <row r="329" spans="3:10" ht="15.75" customHeight="1">
      <c r="C329" s="2"/>
      <c r="E329" s="2"/>
      <c r="G329" s="2"/>
      <c r="I329" s="2"/>
      <c r="J329" s="2"/>
    </row>
    <row r="330" spans="3:10" ht="15.75" customHeight="1">
      <c r="C330" s="2"/>
      <c r="E330" s="2"/>
      <c r="G330" s="2"/>
      <c r="I330" s="2"/>
      <c r="J330" s="2"/>
    </row>
    <row r="331" spans="3:10" ht="15.75" customHeight="1">
      <c r="C331" s="2"/>
      <c r="E331" s="2"/>
      <c r="G331" s="2"/>
      <c r="I331" s="2"/>
      <c r="J331" s="2"/>
    </row>
    <row r="332" spans="3:10" ht="15.75" customHeight="1">
      <c r="C332" s="2"/>
      <c r="E332" s="2"/>
      <c r="G332" s="2"/>
      <c r="I332" s="2"/>
      <c r="J332" s="2"/>
    </row>
    <row r="333" spans="3:10" ht="15.75" customHeight="1">
      <c r="C333" s="2"/>
      <c r="E333" s="2"/>
      <c r="G333" s="2"/>
      <c r="I333" s="2"/>
      <c r="J333" s="2"/>
    </row>
    <row r="334" spans="3:10" ht="15.75" customHeight="1">
      <c r="C334" s="2"/>
      <c r="E334" s="2"/>
      <c r="G334" s="2"/>
      <c r="I334" s="2"/>
      <c r="J334" s="2"/>
    </row>
    <row r="335" spans="3:10" ht="15.75" customHeight="1">
      <c r="C335" s="2"/>
      <c r="E335" s="2"/>
      <c r="G335" s="2"/>
      <c r="I335" s="2"/>
      <c r="J335" s="2"/>
    </row>
    <row r="336" spans="3:10" ht="15.75" customHeight="1">
      <c r="C336" s="2"/>
      <c r="E336" s="2"/>
      <c r="G336" s="2"/>
      <c r="I336" s="2"/>
      <c r="J336" s="2"/>
    </row>
    <row r="337" spans="3:10" ht="15.75" customHeight="1">
      <c r="C337" s="2"/>
      <c r="E337" s="2"/>
      <c r="G337" s="2"/>
      <c r="I337" s="2"/>
      <c r="J337" s="2"/>
    </row>
    <row r="338" spans="3:10" ht="15.75" customHeight="1">
      <c r="C338" s="2"/>
      <c r="E338" s="2"/>
      <c r="G338" s="2"/>
      <c r="I338" s="2"/>
      <c r="J338" s="2"/>
    </row>
    <row r="339" spans="3:10" ht="15.75" customHeight="1">
      <c r="C339" s="2"/>
      <c r="E339" s="2"/>
      <c r="G339" s="2"/>
      <c r="I339" s="2"/>
      <c r="J339" s="2"/>
    </row>
    <row r="340" spans="3:10" ht="15.75" customHeight="1">
      <c r="C340" s="2"/>
      <c r="E340" s="2"/>
      <c r="G340" s="2"/>
      <c r="I340" s="2"/>
      <c r="J340" s="2"/>
    </row>
    <row r="341" spans="3:10" ht="15.75" customHeight="1">
      <c r="C341" s="2"/>
      <c r="E341" s="2"/>
      <c r="G341" s="2"/>
      <c r="I341" s="2"/>
      <c r="J341" s="2"/>
    </row>
    <row r="342" spans="3:10" ht="15.75" customHeight="1">
      <c r="C342" s="2"/>
      <c r="E342" s="2"/>
      <c r="G342" s="2"/>
      <c r="I342" s="2"/>
      <c r="J342" s="2"/>
    </row>
    <row r="343" spans="3:10" ht="15.75" customHeight="1">
      <c r="C343" s="2"/>
      <c r="E343" s="2"/>
      <c r="G343" s="2"/>
      <c r="I343" s="2"/>
      <c r="J343" s="2"/>
    </row>
    <row r="344" spans="3:10" ht="15.75" customHeight="1">
      <c r="C344" s="2"/>
      <c r="E344" s="2"/>
      <c r="G344" s="2"/>
      <c r="I344" s="2"/>
      <c r="J344" s="2"/>
    </row>
    <row r="345" spans="3:10" ht="15.75" customHeight="1">
      <c r="C345" s="2"/>
      <c r="E345" s="2"/>
      <c r="G345" s="2"/>
      <c r="I345" s="2"/>
      <c r="J345" s="2"/>
    </row>
    <row r="346" spans="3:10" ht="15.75" customHeight="1">
      <c r="C346" s="2"/>
      <c r="E346" s="2"/>
      <c r="G346" s="2"/>
      <c r="I346" s="2"/>
      <c r="J346" s="2"/>
    </row>
    <row r="347" spans="3:10" ht="15.75" customHeight="1">
      <c r="C347" s="2"/>
      <c r="E347" s="2"/>
      <c r="G347" s="2"/>
      <c r="I347" s="2"/>
      <c r="J347" s="2"/>
    </row>
    <row r="348" spans="3:10" ht="15.75" customHeight="1">
      <c r="C348" s="2"/>
      <c r="E348" s="2"/>
      <c r="G348" s="2"/>
      <c r="I348" s="2"/>
      <c r="J348" s="2"/>
    </row>
    <row r="349" spans="3:10" ht="15.75" customHeight="1">
      <c r="C349" s="2"/>
      <c r="E349" s="2"/>
      <c r="G349" s="2"/>
      <c r="I349" s="2"/>
      <c r="J349" s="2"/>
    </row>
    <row r="350" spans="3:10" ht="15.75" customHeight="1">
      <c r="C350" s="2"/>
      <c r="E350" s="2"/>
      <c r="G350" s="2"/>
      <c r="I350" s="2"/>
      <c r="J350" s="2"/>
    </row>
    <row r="351" spans="3:10" ht="15.75" customHeight="1">
      <c r="C351" s="2"/>
      <c r="E351" s="2"/>
      <c r="G351" s="2"/>
      <c r="I351" s="2"/>
      <c r="J351" s="2"/>
    </row>
    <row r="352" spans="3:10" ht="15.75" customHeight="1">
      <c r="C352" s="2"/>
      <c r="E352" s="2"/>
      <c r="G352" s="2"/>
      <c r="I352" s="2"/>
      <c r="J352" s="2"/>
    </row>
    <row r="353" spans="3:10" ht="15.75" customHeight="1">
      <c r="C353" s="2"/>
      <c r="E353" s="2"/>
      <c r="G353" s="2"/>
      <c r="I353" s="2"/>
      <c r="J353" s="2"/>
    </row>
    <row r="354" spans="3:10" ht="15.75" customHeight="1">
      <c r="C354" s="2"/>
      <c r="E354" s="2"/>
      <c r="G354" s="2"/>
      <c r="I354" s="2"/>
      <c r="J354" s="2"/>
    </row>
    <row r="355" spans="3:10" ht="15.75" customHeight="1">
      <c r="C355" s="2"/>
      <c r="E355" s="2"/>
      <c r="G355" s="2"/>
      <c r="I355" s="2"/>
      <c r="J355" s="2"/>
    </row>
    <row r="356" spans="3:10" ht="15.75" customHeight="1">
      <c r="C356" s="2"/>
      <c r="E356" s="2"/>
      <c r="G356" s="2"/>
      <c r="I356" s="2"/>
      <c r="J356" s="2"/>
    </row>
    <row r="357" spans="3:10" ht="15.75" customHeight="1">
      <c r="C357" s="2"/>
      <c r="E357" s="2"/>
      <c r="G357" s="2"/>
      <c r="I357" s="2"/>
      <c r="J357" s="2"/>
    </row>
    <row r="358" spans="3:10" ht="15.75" customHeight="1">
      <c r="C358" s="2"/>
      <c r="E358" s="2"/>
      <c r="G358" s="2"/>
      <c r="I358" s="2"/>
      <c r="J358" s="2"/>
    </row>
    <row r="359" spans="3:10" ht="15.75" customHeight="1">
      <c r="C359" s="2"/>
      <c r="E359" s="2"/>
      <c r="G359" s="2"/>
      <c r="I359" s="2"/>
      <c r="J359" s="2"/>
    </row>
    <row r="360" spans="3:10" ht="15.75" customHeight="1">
      <c r="C360" s="2"/>
      <c r="E360" s="2"/>
      <c r="G360" s="2"/>
      <c r="I360" s="2"/>
      <c r="J360" s="2"/>
    </row>
    <row r="361" spans="3:10" ht="15.75" customHeight="1">
      <c r="C361" s="2"/>
      <c r="E361" s="2"/>
      <c r="G361" s="2"/>
      <c r="I361" s="2"/>
      <c r="J361" s="2"/>
    </row>
    <row r="362" spans="3:10" ht="15.75" customHeight="1">
      <c r="C362" s="2"/>
      <c r="E362" s="2"/>
      <c r="G362" s="2"/>
      <c r="I362" s="2"/>
      <c r="J362" s="2"/>
    </row>
    <row r="363" spans="3:10" ht="15.75" customHeight="1">
      <c r="C363" s="2"/>
      <c r="E363" s="2"/>
      <c r="G363" s="2"/>
      <c r="I363" s="2"/>
      <c r="J363" s="2"/>
    </row>
    <row r="364" spans="3:10" ht="15.75" customHeight="1">
      <c r="C364" s="2"/>
      <c r="E364" s="2"/>
      <c r="G364" s="2"/>
      <c r="I364" s="2"/>
      <c r="J364" s="2"/>
    </row>
    <row r="365" spans="3:10" ht="15.75" customHeight="1">
      <c r="C365" s="2"/>
      <c r="E365" s="2"/>
      <c r="G365" s="2"/>
      <c r="I365" s="2"/>
      <c r="J365" s="2"/>
    </row>
    <row r="366" spans="3:10" ht="15.75" customHeight="1">
      <c r="C366" s="2"/>
      <c r="E366" s="2"/>
      <c r="G366" s="2"/>
      <c r="I366" s="2"/>
      <c r="J366" s="2"/>
    </row>
    <row r="367" spans="3:10" ht="15.75" customHeight="1">
      <c r="C367" s="2"/>
      <c r="E367" s="2"/>
      <c r="G367" s="2"/>
      <c r="I367" s="2"/>
      <c r="J367" s="2"/>
    </row>
    <row r="368" spans="3:10" ht="15.75" customHeight="1">
      <c r="C368" s="2"/>
      <c r="E368" s="2"/>
      <c r="G368" s="2"/>
      <c r="I368" s="2"/>
      <c r="J368" s="2"/>
    </row>
    <row r="369" spans="3:10" ht="15.75" customHeight="1">
      <c r="C369" s="2"/>
      <c r="E369" s="2"/>
      <c r="G369" s="2"/>
      <c r="I369" s="2"/>
      <c r="J369" s="2"/>
    </row>
    <row r="370" spans="3:10" ht="15.75" customHeight="1">
      <c r="C370" s="2"/>
      <c r="E370" s="2"/>
      <c r="G370" s="2"/>
      <c r="I370" s="2"/>
      <c r="J370" s="2"/>
    </row>
    <row r="371" spans="3:10" ht="15.75" customHeight="1">
      <c r="C371" s="2"/>
      <c r="E371" s="2"/>
      <c r="G371" s="2"/>
      <c r="I371" s="2"/>
      <c r="J371" s="2"/>
    </row>
    <row r="372" spans="3:10" ht="15.75" customHeight="1">
      <c r="C372" s="2"/>
      <c r="E372" s="2"/>
      <c r="G372" s="2"/>
      <c r="I372" s="2"/>
      <c r="J372" s="2"/>
    </row>
    <row r="373" spans="3:10" ht="15.75" customHeight="1">
      <c r="C373" s="2"/>
      <c r="E373" s="2"/>
      <c r="G373" s="2"/>
      <c r="I373" s="2"/>
      <c r="J373" s="2"/>
    </row>
    <row r="374" spans="3:10" ht="15.75" customHeight="1">
      <c r="C374" s="2"/>
      <c r="E374" s="2"/>
      <c r="G374" s="2"/>
      <c r="I374" s="2"/>
      <c r="J374" s="2"/>
    </row>
    <row r="375" spans="3:10" ht="15.75" customHeight="1">
      <c r="C375" s="2"/>
      <c r="E375" s="2"/>
      <c r="G375" s="2"/>
      <c r="I375" s="2"/>
      <c r="J375" s="2"/>
    </row>
    <row r="376" spans="3:10" ht="15.75" customHeight="1">
      <c r="C376" s="2"/>
      <c r="E376" s="2"/>
      <c r="G376" s="2"/>
      <c r="I376" s="2"/>
      <c r="J376" s="2"/>
    </row>
    <row r="377" spans="3:10" ht="15.75" customHeight="1">
      <c r="C377" s="2"/>
      <c r="E377" s="2"/>
      <c r="G377" s="2"/>
      <c r="I377" s="2"/>
      <c r="J377" s="2"/>
    </row>
    <row r="378" spans="3:10" ht="15.75" customHeight="1">
      <c r="C378" s="2"/>
      <c r="E378" s="2"/>
      <c r="G378" s="2"/>
      <c r="I378" s="2"/>
      <c r="J378" s="2"/>
    </row>
    <row r="379" spans="3:10" ht="15.75" customHeight="1">
      <c r="C379" s="2"/>
      <c r="E379" s="2"/>
      <c r="G379" s="2"/>
      <c r="I379" s="2"/>
      <c r="J379" s="2"/>
    </row>
    <row r="380" spans="3:10" ht="15.75" customHeight="1">
      <c r="C380" s="2"/>
      <c r="E380" s="2"/>
      <c r="G380" s="2"/>
      <c r="I380" s="2"/>
      <c r="J380" s="2"/>
    </row>
    <row r="381" spans="3:10" ht="15.75" customHeight="1">
      <c r="C381" s="2"/>
      <c r="E381" s="2"/>
      <c r="G381" s="2"/>
      <c r="I381" s="2"/>
      <c r="J381" s="2"/>
    </row>
    <row r="382" spans="3:10" ht="15.75" customHeight="1">
      <c r="C382" s="2"/>
      <c r="E382" s="2"/>
      <c r="G382" s="2"/>
      <c r="I382" s="2"/>
      <c r="J382" s="2"/>
    </row>
    <row r="383" spans="3:10" ht="15.75" customHeight="1">
      <c r="C383" s="2"/>
      <c r="E383" s="2"/>
      <c r="G383" s="2"/>
      <c r="I383" s="2"/>
      <c r="J383" s="2"/>
    </row>
    <row r="384" spans="3:10" ht="15.75" customHeight="1">
      <c r="C384" s="2"/>
      <c r="E384" s="2"/>
      <c r="G384" s="2"/>
      <c r="I384" s="2"/>
      <c r="J384" s="2"/>
    </row>
    <row r="385" spans="3:10" ht="15.75" customHeight="1">
      <c r="C385" s="2"/>
      <c r="E385" s="2"/>
      <c r="G385" s="2"/>
      <c r="I385" s="2"/>
      <c r="J385" s="2"/>
    </row>
    <row r="386" spans="3:10" ht="15.75" customHeight="1">
      <c r="C386" s="2"/>
      <c r="E386" s="2"/>
      <c r="G386" s="2"/>
      <c r="I386" s="2"/>
      <c r="J386" s="2"/>
    </row>
    <row r="387" spans="3:10" ht="15.75" customHeight="1">
      <c r="C387" s="2"/>
      <c r="E387" s="2"/>
      <c r="G387" s="2"/>
      <c r="I387" s="2"/>
      <c r="J387" s="2"/>
    </row>
    <row r="388" spans="3:10" ht="15.75" customHeight="1">
      <c r="C388" s="2"/>
      <c r="E388" s="2"/>
      <c r="G388" s="2"/>
      <c r="I388" s="2"/>
      <c r="J388" s="2"/>
    </row>
    <row r="389" spans="3:10" ht="15.75" customHeight="1">
      <c r="C389" s="2"/>
      <c r="E389" s="2"/>
      <c r="G389" s="2"/>
      <c r="I389" s="2"/>
      <c r="J389" s="2"/>
    </row>
    <row r="390" spans="3:10" ht="15.75" customHeight="1">
      <c r="C390" s="2"/>
      <c r="E390" s="2"/>
      <c r="G390" s="2"/>
      <c r="I390" s="2"/>
      <c r="J390" s="2"/>
    </row>
    <row r="391" spans="3:10" ht="15.75" customHeight="1">
      <c r="C391" s="2"/>
      <c r="E391" s="2"/>
      <c r="G391" s="2"/>
      <c r="I391" s="2"/>
      <c r="J391" s="2"/>
    </row>
    <row r="392" spans="3:10" ht="15.75" customHeight="1">
      <c r="C392" s="2"/>
      <c r="E392" s="2"/>
      <c r="G392" s="2"/>
      <c r="I392" s="2"/>
      <c r="J392" s="2"/>
    </row>
    <row r="393" spans="3:10" ht="15.75" customHeight="1">
      <c r="C393" s="2"/>
      <c r="E393" s="2"/>
      <c r="G393" s="2"/>
      <c r="I393" s="2"/>
      <c r="J393" s="2"/>
    </row>
    <row r="394" spans="3:10" ht="15.75" customHeight="1">
      <c r="C394" s="2"/>
      <c r="E394" s="2"/>
      <c r="G394" s="2"/>
      <c r="I394" s="2"/>
      <c r="J394" s="2"/>
    </row>
    <row r="395" spans="3:10" ht="15.75" customHeight="1">
      <c r="C395" s="2"/>
      <c r="E395" s="2"/>
      <c r="G395" s="2"/>
      <c r="I395" s="2"/>
      <c r="J395" s="2"/>
    </row>
    <row r="396" spans="3:10" ht="15.75" customHeight="1">
      <c r="C396" s="2"/>
      <c r="E396" s="2"/>
      <c r="G396" s="2"/>
      <c r="I396" s="2"/>
      <c r="J396" s="2"/>
    </row>
    <row r="397" spans="3:10" ht="15.75" customHeight="1">
      <c r="C397" s="2"/>
      <c r="E397" s="2"/>
      <c r="G397" s="2"/>
      <c r="I397" s="2"/>
      <c r="J397" s="2"/>
    </row>
    <row r="398" spans="3:10" ht="15.75" customHeight="1">
      <c r="C398" s="2"/>
      <c r="E398" s="2"/>
      <c r="G398" s="2"/>
      <c r="I398" s="2"/>
      <c r="J398" s="2"/>
    </row>
    <row r="399" spans="3:10" ht="15.75" customHeight="1">
      <c r="C399" s="2"/>
      <c r="E399" s="2"/>
      <c r="G399" s="2"/>
      <c r="I399" s="2"/>
      <c r="J399" s="2"/>
    </row>
    <row r="400" spans="3:10" ht="15.75" customHeight="1">
      <c r="C400" s="2"/>
      <c r="E400" s="2"/>
      <c r="G400" s="2"/>
      <c r="I400" s="2"/>
      <c r="J400" s="2"/>
    </row>
    <row r="401" spans="3:10" ht="15.75" customHeight="1">
      <c r="C401" s="2"/>
      <c r="E401" s="2"/>
      <c r="G401" s="2"/>
      <c r="I401" s="2"/>
      <c r="J401" s="2"/>
    </row>
    <row r="402" spans="3:10" ht="15.75" customHeight="1">
      <c r="C402" s="2"/>
      <c r="E402" s="2"/>
      <c r="G402" s="2"/>
      <c r="I402" s="2"/>
      <c r="J402" s="2"/>
    </row>
    <row r="403" spans="3:10" ht="15.75" customHeight="1">
      <c r="C403" s="2"/>
      <c r="E403" s="2"/>
      <c r="G403" s="2"/>
      <c r="I403" s="2"/>
      <c r="J403" s="2"/>
    </row>
    <row r="404" spans="3:10" ht="15.75" customHeight="1">
      <c r="C404" s="2"/>
      <c r="E404" s="2"/>
      <c r="G404" s="2"/>
      <c r="I404" s="2"/>
      <c r="J404" s="2"/>
    </row>
    <row r="405" spans="3:10" ht="15.75" customHeight="1">
      <c r="C405" s="2"/>
      <c r="E405" s="2"/>
      <c r="G405" s="2"/>
      <c r="I405" s="2"/>
      <c r="J405" s="2"/>
    </row>
    <row r="406" spans="3:10" ht="15.75" customHeight="1">
      <c r="C406" s="2"/>
      <c r="E406" s="2"/>
      <c r="G406" s="2"/>
      <c r="I406" s="2"/>
      <c r="J406" s="2"/>
    </row>
    <row r="407" spans="3:10" ht="15.75" customHeight="1">
      <c r="C407" s="2"/>
      <c r="E407" s="2"/>
      <c r="G407" s="2"/>
      <c r="I407" s="2"/>
      <c r="J407" s="2"/>
    </row>
    <row r="408" spans="3:10" ht="15.75" customHeight="1">
      <c r="C408" s="2"/>
      <c r="E408" s="2"/>
      <c r="G408" s="2"/>
      <c r="I408" s="2"/>
      <c r="J408" s="2"/>
    </row>
    <row r="409" spans="3:10" ht="15.75" customHeight="1">
      <c r="C409" s="2"/>
      <c r="E409" s="2"/>
      <c r="G409" s="2"/>
      <c r="I409" s="2"/>
      <c r="J409" s="2"/>
    </row>
    <row r="410" spans="3:10" ht="15.75" customHeight="1">
      <c r="C410" s="2"/>
      <c r="E410" s="2"/>
      <c r="G410" s="2"/>
      <c r="I410" s="2"/>
      <c r="J410" s="2"/>
    </row>
    <row r="411" spans="3:10" ht="15.75" customHeight="1">
      <c r="C411" s="2"/>
      <c r="E411" s="2"/>
      <c r="G411" s="2"/>
      <c r="I411" s="2"/>
      <c r="J411" s="2"/>
    </row>
    <row r="412" spans="3:10" ht="15.75" customHeight="1">
      <c r="C412" s="2"/>
      <c r="E412" s="2"/>
      <c r="G412" s="2"/>
      <c r="I412" s="2"/>
      <c r="J412" s="2"/>
    </row>
    <row r="413" spans="3:10" ht="15.75" customHeight="1">
      <c r="C413" s="2"/>
      <c r="E413" s="2"/>
      <c r="G413" s="2"/>
      <c r="I413" s="2"/>
      <c r="J413" s="2"/>
    </row>
    <row r="414" spans="3:10" ht="15.75" customHeight="1">
      <c r="C414" s="2"/>
      <c r="E414" s="2"/>
      <c r="G414" s="2"/>
      <c r="I414" s="2"/>
      <c r="J414" s="2"/>
    </row>
    <row r="415" spans="3:10" ht="15.75" customHeight="1">
      <c r="C415" s="2"/>
      <c r="E415" s="2"/>
      <c r="G415" s="2"/>
      <c r="I415" s="2"/>
      <c r="J415" s="2"/>
    </row>
    <row r="416" spans="3:10" ht="15.75" customHeight="1">
      <c r="C416" s="2"/>
      <c r="E416" s="2"/>
      <c r="G416" s="2"/>
      <c r="I416" s="2"/>
      <c r="J416" s="2"/>
    </row>
    <row r="417" spans="3:10" ht="15.75" customHeight="1">
      <c r="C417" s="2"/>
      <c r="E417" s="2"/>
      <c r="G417" s="2"/>
      <c r="I417" s="2"/>
      <c r="J417" s="2"/>
    </row>
    <row r="418" spans="3:10" ht="15.75" customHeight="1">
      <c r="C418" s="2"/>
      <c r="E418" s="2"/>
      <c r="G418" s="2"/>
      <c r="I418" s="2"/>
      <c r="J418" s="2"/>
    </row>
    <row r="419" spans="3:10" ht="15.75" customHeight="1">
      <c r="C419" s="2"/>
      <c r="E419" s="2"/>
      <c r="G419" s="2"/>
      <c r="I419" s="2"/>
      <c r="J419" s="2"/>
    </row>
    <row r="420" spans="3:10" ht="15.75" customHeight="1">
      <c r="C420" s="2"/>
      <c r="E420" s="2"/>
      <c r="G420" s="2"/>
      <c r="I420" s="2"/>
      <c r="J420" s="2"/>
    </row>
    <row r="421" spans="3:10" ht="15.75" customHeight="1">
      <c r="C421" s="2"/>
      <c r="E421" s="2"/>
      <c r="G421" s="2"/>
      <c r="I421" s="2"/>
      <c r="J421" s="2"/>
    </row>
    <row r="422" spans="3:10" ht="15.75" customHeight="1">
      <c r="C422" s="2"/>
      <c r="E422" s="2"/>
      <c r="G422" s="2"/>
      <c r="I422" s="2"/>
      <c r="J422" s="2"/>
    </row>
    <row r="423" spans="3:10" ht="15.75" customHeight="1">
      <c r="C423" s="2"/>
      <c r="E423" s="2"/>
      <c r="G423" s="2"/>
      <c r="I423" s="2"/>
      <c r="J423" s="2"/>
    </row>
    <row r="424" spans="3:10" ht="15.75" customHeight="1">
      <c r="C424" s="2"/>
      <c r="E424" s="2"/>
      <c r="G424" s="2"/>
      <c r="I424" s="2"/>
      <c r="J424" s="2"/>
    </row>
    <row r="425" spans="3:10" ht="15.75" customHeight="1">
      <c r="C425" s="2"/>
      <c r="E425" s="2"/>
      <c r="G425" s="2"/>
      <c r="I425" s="2"/>
      <c r="J425" s="2"/>
    </row>
    <row r="426" spans="3:10" ht="15.75" customHeight="1">
      <c r="C426" s="2"/>
      <c r="E426" s="2"/>
      <c r="G426" s="2"/>
      <c r="I426" s="2"/>
      <c r="J426" s="2"/>
    </row>
    <row r="427" spans="3:10" ht="15.75" customHeight="1">
      <c r="C427" s="2"/>
      <c r="E427" s="2"/>
      <c r="G427" s="2"/>
      <c r="I427" s="2"/>
      <c r="J427" s="2"/>
    </row>
    <row r="428" spans="3:10" ht="15.75" customHeight="1">
      <c r="C428" s="2"/>
      <c r="E428" s="2"/>
      <c r="G428" s="2"/>
      <c r="I428" s="2"/>
      <c r="J428" s="2"/>
    </row>
    <row r="429" spans="3:10" ht="15.75" customHeight="1">
      <c r="C429" s="2"/>
      <c r="E429" s="2"/>
      <c r="G429" s="2"/>
      <c r="I429" s="2"/>
      <c r="J429" s="2"/>
    </row>
    <row r="430" spans="3:10" ht="15.75" customHeight="1">
      <c r="C430" s="2"/>
      <c r="E430" s="2"/>
      <c r="G430" s="2"/>
      <c r="I430" s="2"/>
      <c r="J430" s="2"/>
    </row>
    <row r="431" spans="3:10" ht="15.75" customHeight="1">
      <c r="C431" s="2"/>
      <c r="E431" s="2"/>
      <c r="G431" s="2"/>
      <c r="I431" s="2"/>
      <c r="J431" s="2"/>
    </row>
    <row r="432" spans="3:10" ht="15.75" customHeight="1">
      <c r="C432" s="2"/>
      <c r="E432" s="2"/>
      <c r="G432" s="2"/>
      <c r="I432" s="2"/>
      <c r="J432" s="2"/>
    </row>
    <row r="433" spans="3:10" ht="15.75" customHeight="1">
      <c r="C433" s="2"/>
      <c r="E433" s="2"/>
      <c r="G433" s="2"/>
      <c r="I433" s="2"/>
      <c r="J433" s="2"/>
    </row>
    <row r="434" spans="3:10" ht="15.75" customHeight="1">
      <c r="C434" s="2"/>
      <c r="E434" s="2"/>
      <c r="G434" s="2"/>
      <c r="I434" s="2"/>
      <c r="J434" s="2"/>
    </row>
    <row r="435" spans="3:10" ht="15.75" customHeight="1">
      <c r="C435" s="2"/>
      <c r="E435" s="2"/>
      <c r="G435" s="2"/>
      <c r="I435" s="2"/>
      <c r="J435" s="2"/>
    </row>
    <row r="436" spans="3:10" ht="15.75" customHeight="1">
      <c r="C436" s="2"/>
      <c r="E436" s="2"/>
      <c r="G436" s="2"/>
      <c r="I436" s="2"/>
      <c r="J436" s="2"/>
    </row>
    <row r="437" spans="3:10" ht="15.75" customHeight="1">
      <c r="C437" s="2"/>
      <c r="E437" s="2"/>
      <c r="G437" s="2"/>
      <c r="I437" s="2"/>
      <c r="J437" s="2"/>
    </row>
    <row r="438" spans="3:10" ht="15.75" customHeight="1">
      <c r="C438" s="2"/>
      <c r="E438" s="2"/>
      <c r="G438" s="2"/>
      <c r="I438" s="2"/>
      <c r="J438" s="2"/>
    </row>
    <row r="439" spans="3:10" ht="15.75" customHeight="1">
      <c r="C439" s="2"/>
      <c r="E439" s="2"/>
      <c r="G439" s="2"/>
      <c r="I439" s="2"/>
      <c r="J439" s="2"/>
    </row>
    <row r="440" spans="3:10" ht="15.75" customHeight="1">
      <c r="C440" s="2"/>
      <c r="E440" s="2"/>
      <c r="G440" s="2"/>
      <c r="I440" s="2"/>
      <c r="J440" s="2"/>
    </row>
    <row r="441" spans="3:10" ht="15.75" customHeight="1">
      <c r="C441" s="2"/>
      <c r="E441" s="2"/>
      <c r="G441" s="2"/>
      <c r="I441" s="2"/>
      <c r="J441" s="2"/>
    </row>
    <row r="442" spans="3:10" ht="15.75" customHeight="1">
      <c r="C442" s="2"/>
      <c r="E442" s="2"/>
      <c r="G442" s="2"/>
      <c r="I442" s="2"/>
      <c r="J442" s="2"/>
    </row>
    <row r="443" spans="3:10" ht="15.75" customHeight="1">
      <c r="C443" s="2"/>
      <c r="E443" s="2"/>
      <c r="G443" s="2"/>
      <c r="I443" s="2"/>
      <c r="J443" s="2"/>
    </row>
    <row r="444" spans="3:10" ht="15.75" customHeight="1">
      <c r="C444" s="2"/>
      <c r="E444" s="2"/>
      <c r="G444" s="2"/>
      <c r="I444" s="2"/>
      <c r="J444" s="2"/>
    </row>
    <row r="445" spans="3:10" ht="15.75" customHeight="1">
      <c r="C445" s="2"/>
      <c r="E445" s="2"/>
      <c r="G445" s="2"/>
      <c r="I445" s="2"/>
      <c r="J445" s="2"/>
    </row>
    <row r="446" spans="3:10" ht="15.75" customHeight="1">
      <c r="C446" s="2"/>
      <c r="E446" s="2"/>
      <c r="G446" s="2"/>
      <c r="I446" s="2"/>
      <c r="J446" s="2"/>
    </row>
    <row r="447" spans="3:10" ht="15.75" customHeight="1">
      <c r="C447" s="2"/>
      <c r="E447" s="2"/>
      <c r="G447" s="2"/>
      <c r="I447" s="2"/>
      <c r="J447" s="2"/>
    </row>
    <row r="448" spans="3:10" ht="15.75" customHeight="1">
      <c r="C448" s="2"/>
      <c r="E448" s="2"/>
      <c r="G448" s="2"/>
      <c r="I448" s="2"/>
      <c r="J448" s="2"/>
    </row>
    <row r="449" spans="3:10" ht="15.75" customHeight="1">
      <c r="C449" s="2"/>
      <c r="E449" s="2"/>
      <c r="G449" s="2"/>
      <c r="I449" s="2"/>
      <c r="J449" s="2"/>
    </row>
    <row r="450" spans="3:10" ht="15.75" customHeight="1">
      <c r="C450" s="2"/>
      <c r="E450" s="2"/>
      <c r="G450" s="2"/>
      <c r="I450" s="2"/>
      <c r="J450" s="2"/>
    </row>
    <row r="451" spans="3:10" ht="15.75" customHeight="1">
      <c r="C451" s="2"/>
      <c r="E451" s="2"/>
      <c r="G451" s="2"/>
      <c r="I451" s="2"/>
      <c r="J451" s="2"/>
    </row>
    <row r="452" spans="3:10" ht="15.75" customHeight="1">
      <c r="C452" s="2"/>
      <c r="E452" s="2"/>
      <c r="G452" s="2"/>
      <c r="I452" s="2"/>
      <c r="J452" s="2"/>
    </row>
    <row r="453" spans="3:10" ht="15.75" customHeight="1">
      <c r="C453" s="2"/>
      <c r="E453" s="2"/>
      <c r="G453" s="2"/>
      <c r="I453" s="2"/>
      <c r="J453" s="2"/>
    </row>
    <row r="454" spans="3:10" ht="15.75" customHeight="1">
      <c r="C454" s="2"/>
      <c r="E454" s="2"/>
      <c r="G454" s="2"/>
      <c r="I454" s="2"/>
      <c r="J454" s="2"/>
    </row>
    <row r="455" spans="3:10" ht="15.75" customHeight="1">
      <c r="C455" s="2"/>
      <c r="E455" s="2"/>
      <c r="G455" s="2"/>
      <c r="I455" s="2"/>
      <c r="J455" s="2"/>
    </row>
    <row r="456" spans="3:10" ht="15.75" customHeight="1">
      <c r="C456" s="2"/>
      <c r="E456" s="2"/>
      <c r="G456" s="2"/>
      <c r="I456" s="2"/>
      <c r="J456" s="2"/>
    </row>
    <row r="457" spans="3:10" ht="15.75" customHeight="1">
      <c r="C457" s="2"/>
      <c r="E457" s="2"/>
      <c r="G457" s="2"/>
      <c r="I457" s="2"/>
      <c r="J457" s="2"/>
    </row>
    <row r="458" spans="3:10" ht="15.75" customHeight="1">
      <c r="C458" s="2"/>
      <c r="E458" s="2"/>
      <c r="G458" s="2"/>
      <c r="I458" s="2"/>
      <c r="J458" s="2"/>
    </row>
    <row r="459" spans="3:10" ht="15.75" customHeight="1">
      <c r="C459" s="2"/>
      <c r="E459" s="2"/>
      <c r="G459" s="2"/>
      <c r="I459" s="2"/>
      <c r="J459" s="2"/>
    </row>
    <row r="460" spans="3:10" ht="15.75" customHeight="1">
      <c r="C460" s="2"/>
      <c r="E460" s="2"/>
      <c r="G460" s="2"/>
      <c r="I460" s="2"/>
      <c r="J460" s="2"/>
    </row>
    <row r="461" spans="3:10" ht="15.75" customHeight="1">
      <c r="C461" s="2"/>
      <c r="E461" s="2"/>
      <c r="G461" s="2"/>
      <c r="I461" s="2"/>
      <c r="J461" s="2"/>
    </row>
    <row r="462" spans="3:10" ht="15.75" customHeight="1">
      <c r="C462" s="2"/>
      <c r="E462" s="2"/>
      <c r="G462" s="2"/>
      <c r="I462" s="2"/>
      <c r="J462" s="2"/>
    </row>
    <row r="463" spans="3:10" ht="15.75" customHeight="1">
      <c r="C463" s="2"/>
      <c r="E463" s="2"/>
      <c r="G463" s="2"/>
      <c r="I463" s="2"/>
      <c r="J463" s="2"/>
    </row>
    <row r="464" spans="3:10" ht="15.75" customHeight="1">
      <c r="C464" s="2"/>
      <c r="E464" s="2"/>
      <c r="G464" s="2"/>
      <c r="I464" s="2"/>
      <c r="J464" s="2"/>
    </row>
    <row r="465" spans="3:10" ht="15.75" customHeight="1">
      <c r="C465" s="2"/>
      <c r="E465" s="2"/>
      <c r="G465" s="2"/>
      <c r="I465" s="2"/>
      <c r="J465" s="2"/>
    </row>
    <row r="466" spans="3:10" ht="15.75" customHeight="1">
      <c r="C466" s="2"/>
      <c r="E466" s="2"/>
      <c r="G466" s="2"/>
      <c r="I466" s="2"/>
      <c r="J466" s="2"/>
    </row>
    <row r="467" spans="3:10" ht="15.75" customHeight="1">
      <c r="C467" s="2"/>
      <c r="E467" s="2"/>
      <c r="G467" s="2"/>
      <c r="I467" s="2"/>
      <c r="J467" s="2"/>
    </row>
    <row r="468" spans="3:10" ht="15.75" customHeight="1">
      <c r="C468" s="2"/>
      <c r="E468" s="2"/>
      <c r="G468" s="2"/>
      <c r="I468" s="2"/>
      <c r="J468" s="2"/>
    </row>
    <row r="469" spans="3:10" ht="15.75" customHeight="1">
      <c r="C469" s="2"/>
      <c r="E469" s="2"/>
      <c r="G469" s="2"/>
      <c r="I469" s="2"/>
      <c r="J469" s="2"/>
    </row>
    <row r="470" spans="3:10" ht="15.75" customHeight="1">
      <c r="C470" s="2"/>
      <c r="E470" s="2"/>
      <c r="G470" s="2"/>
      <c r="I470" s="2"/>
      <c r="J470" s="2"/>
    </row>
    <row r="471" spans="3:10" ht="15.75" customHeight="1">
      <c r="C471" s="2"/>
      <c r="E471" s="2"/>
      <c r="G471" s="2"/>
      <c r="I471" s="2"/>
      <c r="J471" s="2"/>
    </row>
    <row r="472" spans="3:10" ht="15.75" customHeight="1">
      <c r="C472" s="2"/>
      <c r="E472" s="2"/>
      <c r="G472" s="2"/>
      <c r="I472" s="2"/>
      <c r="J472" s="2"/>
    </row>
    <row r="473" spans="3:10" ht="15.75" customHeight="1">
      <c r="C473" s="2"/>
      <c r="E473" s="2"/>
      <c r="G473" s="2"/>
      <c r="I473" s="2"/>
      <c r="J473" s="2"/>
    </row>
    <row r="474" spans="3:10" ht="15.75" customHeight="1">
      <c r="C474" s="2"/>
      <c r="E474" s="2"/>
      <c r="G474" s="2"/>
      <c r="I474" s="2"/>
      <c r="J474" s="2"/>
    </row>
    <row r="475" spans="3:10" ht="15.75" customHeight="1">
      <c r="C475" s="2"/>
      <c r="E475" s="2"/>
      <c r="G475" s="2"/>
      <c r="I475" s="2"/>
      <c r="J475" s="2"/>
    </row>
    <row r="476" spans="3:10" ht="15.75" customHeight="1">
      <c r="C476" s="2"/>
      <c r="E476" s="2"/>
      <c r="G476" s="2"/>
      <c r="I476" s="2"/>
      <c r="J476" s="2"/>
    </row>
    <row r="477" spans="3:10" ht="15.75" customHeight="1">
      <c r="C477" s="2"/>
      <c r="E477" s="2"/>
      <c r="G477" s="2"/>
      <c r="I477" s="2"/>
      <c r="J477" s="2"/>
    </row>
    <row r="478" spans="3:10" ht="15.75" customHeight="1">
      <c r="C478" s="2"/>
      <c r="E478" s="2"/>
      <c r="G478" s="2"/>
      <c r="I478" s="2"/>
      <c r="J478" s="2"/>
    </row>
    <row r="479" spans="3:10" ht="15.75" customHeight="1">
      <c r="C479" s="2"/>
      <c r="E479" s="2"/>
      <c r="G479" s="2"/>
      <c r="I479" s="2"/>
      <c r="J479" s="2"/>
    </row>
    <row r="480" spans="3:10" ht="15.75" customHeight="1">
      <c r="C480" s="2"/>
      <c r="E480" s="2"/>
      <c r="G480" s="2"/>
      <c r="I480" s="2"/>
      <c r="J480" s="2"/>
    </row>
    <row r="481" spans="3:10" ht="15.75" customHeight="1">
      <c r="C481" s="2"/>
      <c r="E481" s="2"/>
      <c r="G481" s="2"/>
      <c r="I481" s="2"/>
      <c r="J481" s="2"/>
    </row>
    <row r="482" spans="3:10" ht="15.75" customHeight="1">
      <c r="C482" s="2"/>
      <c r="E482" s="2"/>
      <c r="G482" s="2"/>
      <c r="I482" s="2"/>
      <c r="J482" s="2"/>
    </row>
    <row r="483" spans="3:10" ht="15.75" customHeight="1">
      <c r="C483" s="2"/>
      <c r="E483" s="2"/>
      <c r="G483" s="2"/>
      <c r="I483" s="2"/>
      <c r="J483" s="2"/>
    </row>
    <row r="484" spans="3:10" ht="15.75" customHeight="1">
      <c r="C484" s="2"/>
      <c r="E484" s="2"/>
      <c r="G484" s="2"/>
      <c r="I484" s="2"/>
      <c r="J484" s="2"/>
    </row>
    <row r="485" spans="3:10" ht="15.75" customHeight="1">
      <c r="C485" s="2"/>
      <c r="E485" s="2"/>
      <c r="G485" s="2"/>
      <c r="I485" s="2"/>
      <c r="J485" s="2"/>
    </row>
    <row r="486" spans="3:10" ht="15.75" customHeight="1">
      <c r="C486" s="2"/>
      <c r="E486" s="2"/>
      <c r="G486" s="2"/>
      <c r="I486" s="2"/>
      <c r="J486" s="2"/>
    </row>
    <row r="487" spans="3:10" ht="15.75" customHeight="1">
      <c r="C487" s="2"/>
      <c r="E487" s="2"/>
      <c r="G487" s="2"/>
      <c r="I487" s="2"/>
      <c r="J487" s="2"/>
    </row>
    <row r="488" spans="3:10" ht="15.75" customHeight="1">
      <c r="C488" s="2"/>
      <c r="E488" s="2"/>
      <c r="G488" s="2"/>
      <c r="I488" s="2"/>
      <c r="J488" s="2"/>
    </row>
    <row r="489" spans="3:10" ht="15.75" customHeight="1">
      <c r="C489" s="2"/>
      <c r="E489" s="2"/>
      <c r="G489" s="2"/>
      <c r="I489" s="2"/>
      <c r="J489" s="2"/>
    </row>
    <row r="490" spans="3:10" ht="15.75" customHeight="1">
      <c r="C490" s="2"/>
      <c r="E490" s="2"/>
      <c r="G490" s="2"/>
      <c r="I490" s="2"/>
      <c r="J490" s="2"/>
    </row>
    <row r="491" spans="3:10" ht="15.75" customHeight="1">
      <c r="C491" s="2"/>
      <c r="E491" s="2"/>
      <c r="G491" s="2"/>
      <c r="I491" s="2"/>
      <c r="J491" s="2"/>
    </row>
    <row r="492" spans="3:10" ht="15.75" customHeight="1">
      <c r="C492" s="2"/>
      <c r="E492" s="2"/>
      <c r="G492" s="2"/>
      <c r="I492" s="2"/>
      <c r="J492" s="2"/>
    </row>
    <row r="493" spans="3:10" ht="15.75" customHeight="1">
      <c r="C493" s="2"/>
      <c r="E493" s="2"/>
      <c r="G493" s="2"/>
      <c r="I493" s="2"/>
      <c r="J493" s="2"/>
    </row>
    <row r="494" spans="3:10" ht="15.75" customHeight="1">
      <c r="C494" s="2"/>
      <c r="E494" s="2"/>
      <c r="G494" s="2"/>
      <c r="I494" s="2"/>
      <c r="J494" s="2"/>
    </row>
    <row r="495" spans="3:10" ht="15.75" customHeight="1">
      <c r="C495" s="2"/>
      <c r="E495" s="2"/>
      <c r="G495" s="2"/>
      <c r="I495" s="2"/>
      <c r="J495" s="2"/>
    </row>
    <row r="496" spans="3:10" ht="15.75" customHeight="1">
      <c r="C496" s="2"/>
      <c r="E496" s="2"/>
      <c r="G496" s="2"/>
      <c r="I496" s="2"/>
      <c r="J496" s="2"/>
    </row>
    <row r="497" spans="3:10" ht="15.75" customHeight="1">
      <c r="C497" s="2"/>
      <c r="E497" s="2"/>
      <c r="G497" s="2"/>
      <c r="I497" s="2"/>
      <c r="J497" s="2"/>
    </row>
    <row r="498" spans="3:10" ht="15.75" customHeight="1">
      <c r="C498" s="2"/>
      <c r="E498" s="2"/>
      <c r="G498" s="2"/>
      <c r="I498" s="2"/>
      <c r="J498" s="2"/>
    </row>
    <row r="499" spans="3:10" ht="15.75" customHeight="1">
      <c r="C499" s="2"/>
      <c r="E499" s="2"/>
      <c r="G499" s="2"/>
      <c r="I499" s="2"/>
      <c r="J499" s="2"/>
    </row>
    <row r="500" spans="3:10" ht="15.75" customHeight="1">
      <c r="C500" s="2"/>
      <c r="E500" s="2"/>
      <c r="G500" s="2"/>
      <c r="I500" s="2"/>
      <c r="J500" s="2"/>
    </row>
    <row r="501" spans="3:10" ht="15.75" customHeight="1">
      <c r="C501" s="2"/>
      <c r="E501" s="2"/>
      <c r="G501" s="2"/>
      <c r="I501" s="2"/>
      <c r="J501" s="2"/>
    </row>
    <row r="502" spans="3:10" ht="15.75" customHeight="1">
      <c r="C502" s="2"/>
      <c r="E502" s="2"/>
      <c r="G502" s="2"/>
      <c r="I502" s="2"/>
      <c r="J502" s="2"/>
    </row>
    <row r="503" spans="3:10" ht="15.75" customHeight="1">
      <c r="C503" s="2"/>
      <c r="E503" s="2"/>
      <c r="G503" s="2"/>
      <c r="I503" s="2"/>
      <c r="J503" s="2"/>
    </row>
    <row r="504" spans="3:10" ht="15.75" customHeight="1">
      <c r="C504" s="2"/>
      <c r="E504" s="2"/>
      <c r="G504" s="2"/>
      <c r="I504" s="2"/>
      <c r="J504" s="2"/>
    </row>
    <row r="505" spans="3:10" ht="15.75" customHeight="1">
      <c r="C505" s="2"/>
      <c r="E505" s="2"/>
      <c r="G505" s="2"/>
      <c r="I505" s="2"/>
      <c r="J505" s="2"/>
    </row>
    <row r="506" spans="3:10" ht="15.75" customHeight="1">
      <c r="C506" s="2"/>
      <c r="E506" s="2"/>
      <c r="G506" s="2"/>
      <c r="I506" s="2"/>
      <c r="J506" s="2"/>
    </row>
    <row r="507" spans="3:10" ht="15.75" customHeight="1">
      <c r="C507" s="2"/>
      <c r="E507" s="2"/>
      <c r="G507" s="2"/>
      <c r="I507" s="2"/>
      <c r="J507" s="2"/>
    </row>
    <row r="508" spans="3:10" ht="15.75" customHeight="1">
      <c r="C508" s="2"/>
      <c r="E508" s="2"/>
      <c r="G508" s="2"/>
      <c r="I508" s="2"/>
      <c r="J508" s="2"/>
    </row>
    <row r="509" spans="3:10" ht="15.75" customHeight="1">
      <c r="C509" s="2"/>
      <c r="E509" s="2"/>
      <c r="G509" s="2"/>
      <c r="I509" s="2"/>
      <c r="J509" s="2"/>
    </row>
    <row r="510" spans="3:10" ht="15.75" customHeight="1">
      <c r="C510" s="2"/>
      <c r="E510" s="2"/>
      <c r="G510" s="2"/>
      <c r="I510" s="2"/>
      <c r="J510" s="2"/>
    </row>
    <row r="511" spans="3:10" ht="15.75" customHeight="1">
      <c r="C511" s="2"/>
      <c r="E511" s="2"/>
      <c r="G511" s="2"/>
      <c r="I511" s="2"/>
      <c r="J511" s="2"/>
    </row>
    <row r="512" spans="3:10" ht="15.75" customHeight="1">
      <c r="C512" s="2"/>
      <c r="E512" s="2"/>
      <c r="G512" s="2"/>
      <c r="I512" s="2"/>
      <c r="J512" s="2"/>
    </row>
    <row r="513" spans="3:10" ht="15.75" customHeight="1">
      <c r="C513" s="2"/>
      <c r="E513" s="2"/>
      <c r="G513" s="2"/>
      <c r="I513" s="2"/>
      <c r="J513" s="2"/>
    </row>
    <row r="514" spans="3:10" ht="15.75" customHeight="1">
      <c r="C514" s="2"/>
      <c r="E514" s="2"/>
      <c r="G514" s="2"/>
      <c r="I514" s="2"/>
      <c r="J514" s="2"/>
    </row>
    <row r="515" spans="3:10" ht="15.75" customHeight="1">
      <c r="C515" s="2"/>
      <c r="E515" s="2"/>
      <c r="G515" s="2"/>
      <c r="I515" s="2"/>
      <c r="J515" s="2"/>
    </row>
    <row r="516" spans="3:10" ht="15.75" customHeight="1">
      <c r="C516" s="2"/>
      <c r="E516" s="2"/>
      <c r="G516" s="2"/>
      <c r="I516" s="2"/>
      <c r="J516" s="2"/>
    </row>
    <row r="517" spans="3:10" ht="15.75" customHeight="1">
      <c r="C517" s="2"/>
      <c r="E517" s="2"/>
      <c r="G517" s="2"/>
      <c r="I517" s="2"/>
      <c r="J517" s="2"/>
    </row>
    <row r="518" spans="3:10" ht="15.75" customHeight="1">
      <c r="C518" s="2"/>
      <c r="E518" s="2"/>
      <c r="G518" s="2"/>
      <c r="I518" s="2"/>
      <c r="J518" s="2"/>
    </row>
    <row r="519" spans="3:10" ht="15.75" customHeight="1">
      <c r="C519" s="2"/>
      <c r="E519" s="2"/>
      <c r="G519" s="2"/>
      <c r="I519" s="2"/>
      <c r="J519" s="2"/>
    </row>
    <row r="520" spans="3:10" ht="15.75" customHeight="1">
      <c r="C520" s="2"/>
      <c r="E520" s="2"/>
      <c r="G520" s="2"/>
      <c r="I520" s="2"/>
      <c r="J520" s="2"/>
    </row>
    <row r="521" spans="3:10" ht="15.75" customHeight="1">
      <c r="C521" s="2"/>
      <c r="E521" s="2"/>
      <c r="G521" s="2"/>
      <c r="I521" s="2"/>
      <c r="J521" s="2"/>
    </row>
    <row r="522" spans="3:10" ht="15.75" customHeight="1">
      <c r="C522" s="2"/>
      <c r="E522" s="2"/>
      <c r="G522" s="2"/>
      <c r="I522" s="2"/>
      <c r="J522" s="2"/>
    </row>
    <row r="523" spans="3:10" ht="15.75" customHeight="1">
      <c r="C523" s="2"/>
      <c r="E523" s="2"/>
      <c r="G523" s="2"/>
      <c r="I523" s="2"/>
      <c r="J523" s="2"/>
    </row>
    <row r="524" spans="3:10" ht="15.75" customHeight="1">
      <c r="C524" s="2"/>
      <c r="E524" s="2"/>
      <c r="G524" s="2"/>
      <c r="I524" s="2"/>
      <c r="J524" s="2"/>
    </row>
    <row r="525" spans="3:10" ht="15.75" customHeight="1">
      <c r="C525" s="2"/>
      <c r="E525" s="2"/>
      <c r="G525" s="2"/>
      <c r="I525" s="2"/>
      <c r="J525" s="2"/>
    </row>
    <row r="526" spans="3:10" ht="15.75" customHeight="1">
      <c r="C526" s="2"/>
      <c r="E526" s="2"/>
      <c r="G526" s="2"/>
      <c r="I526" s="2"/>
      <c r="J526" s="2"/>
    </row>
    <row r="527" spans="3:10" ht="15.75" customHeight="1">
      <c r="C527" s="2"/>
      <c r="E527" s="2"/>
      <c r="G527" s="2"/>
      <c r="I527" s="2"/>
      <c r="J527" s="2"/>
    </row>
    <row r="528" spans="3:10" ht="15.75" customHeight="1">
      <c r="C528" s="2"/>
      <c r="E528" s="2"/>
      <c r="G528" s="2"/>
      <c r="I528" s="2"/>
      <c r="J528" s="2"/>
    </row>
    <row r="529" spans="3:10" ht="15.75" customHeight="1">
      <c r="C529" s="2"/>
      <c r="E529" s="2"/>
      <c r="G529" s="2"/>
      <c r="I529" s="2"/>
      <c r="J529" s="2"/>
    </row>
    <row r="530" spans="3:10" ht="15.75" customHeight="1">
      <c r="C530" s="2"/>
      <c r="E530" s="2"/>
      <c r="G530" s="2"/>
      <c r="I530" s="2"/>
      <c r="J530" s="2"/>
    </row>
    <row r="531" spans="3:10" ht="15.75" customHeight="1">
      <c r="C531" s="2"/>
      <c r="E531" s="2"/>
      <c r="G531" s="2"/>
      <c r="I531" s="2"/>
      <c r="J531" s="2"/>
    </row>
    <row r="532" spans="3:10" ht="15.75" customHeight="1">
      <c r="C532" s="2"/>
      <c r="E532" s="2"/>
      <c r="G532" s="2"/>
      <c r="I532" s="2"/>
      <c r="J532" s="2"/>
    </row>
    <row r="533" spans="3:10" ht="15.75" customHeight="1">
      <c r="C533" s="2"/>
      <c r="E533" s="2"/>
      <c r="G533" s="2"/>
      <c r="I533" s="2"/>
      <c r="J533" s="2"/>
    </row>
    <row r="534" spans="3:10" ht="15.75" customHeight="1">
      <c r="C534" s="2"/>
      <c r="E534" s="2"/>
      <c r="G534" s="2"/>
      <c r="I534" s="2"/>
      <c r="J534" s="2"/>
    </row>
    <row r="535" spans="3:10" ht="15.75" customHeight="1">
      <c r="C535" s="2"/>
      <c r="E535" s="2"/>
      <c r="G535" s="2"/>
      <c r="I535" s="2"/>
      <c r="J535" s="2"/>
    </row>
    <row r="536" spans="3:10" ht="15.75" customHeight="1">
      <c r="C536" s="2"/>
      <c r="E536" s="2"/>
      <c r="G536" s="2"/>
      <c r="I536" s="2"/>
      <c r="J536" s="2"/>
    </row>
    <row r="537" spans="3:10" ht="15.75" customHeight="1">
      <c r="C537" s="2"/>
      <c r="E537" s="2"/>
      <c r="G537" s="2"/>
      <c r="I537" s="2"/>
      <c r="J537" s="2"/>
    </row>
    <row r="538" spans="3:10" ht="15.75" customHeight="1">
      <c r="C538" s="2"/>
      <c r="E538" s="2"/>
      <c r="G538" s="2"/>
      <c r="I538" s="2"/>
      <c r="J538" s="2"/>
    </row>
    <row r="539" spans="3:10" ht="15.75" customHeight="1">
      <c r="C539" s="2"/>
      <c r="E539" s="2"/>
      <c r="G539" s="2"/>
      <c r="I539" s="2"/>
      <c r="J539" s="2"/>
    </row>
    <row r="540" spans="3:10" ht="15.75" customHeight="1">
      <c r="C540" s="2"/>
      <c r="E540" s="2"/>
      <c r="G540" s="2"/>
      <c r="I540" s="2"/>
      <c r="J540" s="2"/>
    </row>
    <row r="541" spans="3:10" ht="15.75" customHeight="1">
      <c r="C541" s="2"/>
      <c r="E541" s="2"/>
      <c r="G541" s="2"/>
      <c r="I541" s="2"/>
      <c r="J541" s="2"/>
    </row>
    <row r="542" spans="3:10" ht="15.75" customHeight="1">
      <c r="C542" s="2"/>
      <c r="E542" s="2"/>
      <c r="G542" s="2"/>
      <c r="I542" s="2"/>
      <c r="J542" s="2"/>
    </row>
    <row r="543" spans="3:10" ht="15.75" customHeight="1">
      <c r="C543" s="2"/>
      <c r="E543" s="2"/>
      <c r="G543" s="2"/>
      <c r="I543" s="2"/>
      <c r="J543" s="2"/>
    </row>
    <row r="544" spans="3:10" ht="15.75" customHeight="1">
      <c r="C544" s="2"/>
      <c r="E544" s="2"/>
      <c r="G544" s="2"/>
      <c r="I544" s="2"/>
      <c r="J544" s="2"/>
    </row>
    <row r="545" spans="3:10" ht="15.75" customHeight="1">
      <c r="C545" s="2"/>
      <c r="E545" s="2"/>
      <c r="G545" s="2"/>
      <c r="I545" s="2"/>
      <c r="J545" s="2"/>
    </row>
    <row r="546" spans="3:10" ht="15.75" customHeight="1">
      <c r="C546" s="2"/>
      <c r="E546" s="2"/>
      <c r="G546" s="2"/>
      <c r="I546" s="2"/>
      <c r="J546" s="2"/>
    </row>
    <row r="547" spans="3:10" ht="15.75" customHeight="1">
      <c r="C547" s="2"/>
      <c r="E547" s="2"/>
      <c r="G547" s="2"/>
      <c r="I547" s="2"/>
      <c r="J547" s="2"/>
    </row>
    <row r="548" spans="3:10" ht="15.75" customHeight="1">
      <c r="C548" s="2"/>
      <c r="E548" s="2"/>
      <c r="G548" s="2"/>
      <c r="I548" s="2"/>
      <c r="J548" s="2"/>
    </row>
    <row r="549" spans="3:10" ht="15.75" customHeight="1">
      <c r="C549" s="2"/>
      <c r="E549" s="2"/>
      <c r="G549" s="2"/>
      <c r="I549" s="2"/>
      <c r="J549" s="2"/>
    </row>
    <row r="550" spans="3:10" ht="15.75" customHeight="1">
      <c r="C550" s="2"/>
      <c r="E550" s="2"/>
      <c r="G550" s="2"/>
      <c r="I550" s="2"/>
      <c r="J550" s="2"/>
    </row>
    <row r="551" spans="3:10" ht="15.75" customHeight="1">
      <c r="C551" s="2"/>
      <c r="E551" s="2"/>
      <c r="G551" s="2"/>
      <c r="I551" s="2"/>
      <c r="J551" s="2"/>
    </row>
    <row r="552" spans="3:10" ht="15.75" customHeight="1">
      <c r="C552" s="2"/>
      <c r="E552" s="2"/>
      <c r="G552" s="2"/>
      <c r="I552" s="2"/>
      <c r="J552" s="2"/>
    </row>
    <row r="553" spans="3:10" ht="15.75" customHeight="1">
      <c r="C553" s="2"/>
      <c r="E553" s="2"/>
      <c r="G553" s="2"/>
      <c r="I553" s="2"/>
      <c r="J553" s="2"/>
    </row>
    <row r="554" spans="3:10" ht="15.75" customHeight="1">
      <c r="C554" s="2"/>
      <c r="E554" s="2"/>
      <c r="G554" s="2"/>
      <c r="I554" s="2"/>
      <c r="J554" s="2"/>
    </row>
    <row r="555" spans="3:10" ht="15.75" customHeight="1">
      <c r="C555" s="2"/>
      <c r="E555" s="2"/>
      <c r="G555" s="2"/>
      <c r="I555" s="2"/>
      <c r="J555" s="2"/>
    </row>
    <row r="556" spans="3:10" ht="15.75" customHeight="1">
      <c r="C556" s="2"/>
      <c r="E556" s="2"/>
      <c r="G556" s="2"/>
      <c r="I556" s="2"/>
      <c r="J556" s="2"/>
    </row>
    <row r="557" spans="3:10" ht="15.75" customHeight="1">
      <c r="C557" s="2"/>
      <c r="E557" s="2"/>
      <c r="G557" s="2"/>
      <c r="I557" s="2"/>
      <c r="J557" s="2"/>
    </row>
    <row r="558" spans="3:10" ht="15.75" customHeight="1">
      <c r="C558" s="2"/>
      <c r="E558" s="2"/>
      <c r="G558" s="2"/>
      <c r="I558" s="2"/>
      <c r="J558" s="2"/>
    </row>
    <row r="559" spans="3:10" ht="15.75" customHeight="1">
      <c r="C559" s="2"/>
      <c r="E559" s="2"/>
      <c r="G559" s="2"/>
      <c r="I559" s="2"/>
      <c r="J559" s="2"/>
    </row>
    <row r="560" spans="3:10" ht="15.75" customHeight="1">
      <c r="C560" s="2"/>
      <c r="E560" s="2"/>
      <c r="G560" s="2"/>
      <c r="I560" s="2"/>
      <c r="J560" s="2"/>
    </row>
    <row r="561" spans="3:10" ht="15.75" customHeight="1">
      <c r="C561" s="2"/>
      <c r="E561" s="2"/>
      <c r="G561" s="2"/>
      <c r="I561" s="2"/>
      <c r="J561" s="2"/>
    </row>
    <row r="562" spans="3:10" ht="15.75" customHeight="1">
      <c r="C562" s="2"/>
      <c r="E562" s="2"/>
      <c r="G562" s="2"/>
      <c r="I562" s="2"/>
      <c r="J562" s="2"/>
    </row>
    <row r="563" spans="3:10" ht="15.75" customHeight="1">
      <c r="C563" s="2"/>
      <c r="E563" s="2"/>
      <c r="G563" s="2"/>
      <c r="I563" s="2"/>
      <c r="J563" s="2"/>
    </row>
    <row r="564" spans="3:10" ht="15.75" customHeight="1">
      <c r="C564" s="2"/>
      <c r="E564" s="2"/>
      <c r="G564" s="2"/>
      <c r="I564" s="2"/>
      <c r="J564" s="2"/>
    </row>
    <row r="565" spans="3:10" ht="15.75" customHeight="1">
      <c r="C565" s="2"/>
      <c r="E565" s="2"/>
      <c r="G565" s="2"/>
      <c r="I565" s="2"/>
      <c r="J565" s="2"/>
    </row>
    <row r="566" spans="3:10" ht="15.75" customHeight="1">
      <c r="C566" s="2"/>
      <c r="E566" s="2"/>
      <c r="G566" s="2"/>
      <c r="I566" s="2"/>
      <c r="J566" s="2"/>
    </row>
    <row r="567" spans="3:10" ht="15.75" customHeight="1">
      <c r="C567" s="2"/>
      <c r="E567" s="2"/>
      <c r="G567" s="2"/>
      <c r="I567" s="2"/>
      <c r="J567" s="2"/>
    </row>
    <row r="568" spans="3:10" ht="15.75" customHeight="1">
      <c r="C568" s="2"/>
      <c r="E568" s="2"/>
      <c r="G568" s="2"/>
      <c r="I568" s="2"/>
      <c r="J568" s="2"/>
    </row>
    <row r="569" spans="3:10" ht="15.75" customHeight="1">
      <c r="C569" s="2"/>
      <c r="E569" s="2"/>
      <c r="G569" s="2"/>
      <c r="I569" s="2"/>
      <c r="J569" s="2"/>
    </row>
    <row r="570" spans="3:10" ht="15.75" customHeight="1">
      <c r="C570" s="2"/>
      <c r="E570" s="2"/>
      <c r="G570" s="2"/>
      <c r="I570" s="2"/>
      <c r="J570" s="2"/>
    </row>
    <row r="571" spans="3:10" ht="15.75" customHeight="1">
      <c r="C571" s="2"/>
      <c r="E571" s="2"/>
      <c r="G571" s="2"/>
      <c r="I571" s="2"/>
      <c r="J571" s="2"/>
    </row>
    <row r="572" spans="3:10" ht="15.75" customHeight="1">
      <c r="C572" s="2"/>
      <c r="E572" s="2"/>
      <c r="G572" s="2"/>
      <c r="I572" s="2"/>
      <c r="J572" s="2"/>
    </row>
    <row r="573" spans="3:10" ht="15.75" customHeight="1">
      <c r="C573" s="2"/>
      <c r="E573" s="2"/>
      <c r="G573" s="2"/>
      <c r="I573" s="2"/>
      <c r="J573" s="2"/>
    </row>
    <row r="574" spans="3:10" ht="15.75" customHeight="1">
      <c r="C574" s="2"/>
      <c r="E574" s="2"/>
      <c r="G574" s="2"/>
      <c r="I574" s="2"/>
      <c r="J574" s="2"/>
    </row>
    <row r="575" spans="3:10" ht="15.75" customHeight="1">
      <c r="C575" s="2"/>
      <c r="E575" s="2"/>
      <c r="G575" s="2"/>
      <c r="I575" s="2"/>
      <c r="J575" s="2"/>
    </row>
    <row r="576" spans="3:10" ht="15.75" customHeight="1">
      <c r="C576" s="2"/>
      <c r="E576" s="2"/>
      <c r="G576" s="2"/>
      <c r="I576" s="2"/>
      <c r="J576" s="2"/>
    </row>
    <row r="577" spans="3:10" ht="15.75" customHeight="1">
      <c r="C577" s="2"/>
      <c r="E577" s="2"/>
      <c r="G577" s="2"/>
      <c r="I577" s="2"/>
      <c r="J577" s="2"/>
    </row>
    <row r="578" spans="3:10" ht="15.75" customHeight="1">
      <c r="C578" s="2"/>
      <c r="E578" s="2"/>
      <c r="G578" s="2"/>
      <c r="I578" s="2"/>
      <c r="J578" s="2"/>
    </row>
    <row r="579" spans="3:10" ht="15.75" customHeight="1">
      <c r="C579" s="2"/>
      <c r="E579" s="2"/>
      <c r="G579" s="2"/>
      <c r="I579" s="2"/>
      <c r="J579" s="2"/>
    </row>
    <row r="580" spans="3:10" ht="15.75" customHeight="1">
      <c r="C580" s="2"/>
      <c r="E580" s="2"/>
      <c r="G580" s="2"/>
      <c r="I580" s="2"/>
      <c r="J580" s="2"/>
    </row>
    <row r="581" spans="3:10" ht="15.75" customHeight="1">
      <c r="C581" s="2"/>
      <c r="E581" s="2"/>
      <c r="G581" s="2"/>
      <c r="I581" s="2"/>
      <c r="J581" s="2"/>
    </row>
    <row r="582" spans="3:10" ht="15.75" customHeight="1">
      <c r="C582" s="2"/>
      <c r="E582" s="2"/>
      <c r="G582" s="2"/>
      <c r="I582" s="2"/>
      <c r="J582" s="2"/>
    </row>
    <row r="583" spans="3:10" ht="15.75" customHeight="1">
      <c r="C583" s="2"/>
      <c r="E583" s="2"/>
      <c r="G583" s="2"/>
      <c r="I583" s="2"/>
      <c r="J583" s="2"/>
    </row>
    <row r="584" spans="3:10" ht="15.75" customHeight="1">
      <c r="C584" s="2"/>
      <c r="E584" s="2"/>
      <c r="G584" s="2"/>
      <c r="I584" s="2"/>
      <c r="J584" s="2"/>
    </row>
    <row r="585" spans="3:10" ht="15.75" customHeight="1">
      <c r="C585" s="2"/>
      <c r="E585" s="2"/>
      <c r="G585" s="2"/>
      <c r="I585" s="2"/>
      <c r="J585" s="2"/>
    </row>
    <row r="586" spans="3:10" ht="15.75" customHeight="1">
      <c r="C586" s="2"/>
      <c r="E586" s="2"/>
      <c r="G586" s="2"/>
      <c r="I586" s="2"/>
      <c r="J586" s="2"/>
    </row>
    <row r="587" spans="3:10" ht="15.75" customHeight="1">
      <c r="C587" s="2"/>
      <c r="E587" s="2"/>
      <c r="G587" s="2"/>
      <c r="I587" s="2"/>
      <c r="J587" s="2"/>
    </row>
    <row r="588" spans="3:10" ht="15.75" customHeight="1">
      <c r="C588" s="2"/>
      <c r="E588" s="2"/>
      <c r="G588" s="2"/>
      <c r="I588" s="2"/>
      <c r="J588" s="2"/>
    </row>
    <row r="589" spans="3:10" ht="15.75" customHeight="1">
      <c r="C589" s="2"/>
      <c r="E589" s="2"/>
      <c r="G589" s="2"/>
      <c r="I589" s="2"/>
      <c r="J589" s="2"/>
    </row>
    <row r="590" spans="3:10" ht="15.75" customHeight="1">
      <c r="C590" s="2"/>
      <c r="E590" s="2"/>
      <c r="G590" s="2"/>
      <c r="I590" s="2"/>
      <c r="J590" s="2"/>
    </row>
    <row r="591" spans="3:10" ht="15.75" customHeight="1">
      <c r="C591" s="2"/>
      <c r="E591" s="2"/>
      <c r="G591" s="2"/>
      <c r="I591" s="2"/>
      <c r="J591" s="2"/>
    </row>
    <row r="592" spans="3:10" ht="15.75" customHeight="1">
      <c r="C592" s="2"/>
      <c r="E592" s="2"/>
      <c r="G592" s="2"/>
      <c r="I592" s="2"/>
      <c r="J592" s="2"/>
    </row>
    <row r="593" spans="3:10" ht="15.75" customHeight="1">
      <c r="C593" s="2"/>
      <c r="E593" s="2"/>
      <c r="G593" s="2"/>
      <c r="I593" s="2"/>
      <c r="J593" s="2"/>
    </row>
    <row r="594" spans="3:10" ht="15.75" customHeight="1">
      <c r="C594" s="2"/>
      <c r="E594" s="2"/>
      <c r="G594" s="2"/>
      <c r="I594" s="2"/>
      <c r="J594" s="2"/>
    </row>
    <row r="595" spans="3:10" ht="15.75" customHeight="1">
      <c r="C595" s="2"/>
      <c r="E595" s="2"/>
      <c r="G595" s="2"/>
      <c r="I595" s="2"/>
      <c r="J595" s="2"/>
    </row>
    <row r="596" spans="3:10" ht="15.75" customHeight="1">
      <c r="C596" s="2"/>
      <c r="E596" s="2"/>
      <c r="G596" s="2"/>
      <c r="I596" s="2"/>
      <c r="J596" s="2"/>
    </row>
    <row r="597" spans="3:10" ht="15.75" customHeight="1">
      <c r="C597" s="2"/>
      <c r="E597" s="2"/>
      <c r="G597" s="2"/>
      <c r="I597" s="2"/>
      <c r="J597" s="2"/>
    </row>
    <row r="598" spans="3:10" ht="15.75" customHeight="1">
      <c r="C598" s="2"/>
      <c r="E598" s="2"/>
      <c r="G598" s="2"/>
      <c r="I598" s="2"/>
      <c r="J598" s="2"/>
    </row>
    <row r="599" spans="3:10" ht="15.75" customHeight="1">
      <c r="C599" s="2"/>
      <c r="E599" s="2"/>
      <c r="G599" s="2"/>
      <c r="I599" s="2"/>
      <c r="J599" s="2"/>
    </row>
    <row r="600" spans="3:10" ht="15.75" customHeight="1">
      <c r="C600" s="2"/>
      <c r="E600" s="2"/>
      <c r="G600" s="2"/>
      <c r="I600" s="2"/>
      <c r="J600" s="2"/>
    </row>
    <row r="601" spans="3:10" ht="15.75" customHeight="1">
      <c r="C601" s="2"/>
      <c r="E601" s="2"/>
      <c r="G601" s="2"/>
      <c r="I601" s="2"/>
      <c r="J601" s="2"/>
    </row>
    <row r="602" spans="3:10" ht="15.75" customHeight="1">
      <c r="C602" s="2"/>
      <c r="E602" s="2"/>
      <c r="G602" s="2"/>
      <c r="I602" s="2"/>
      <c r="J602" s="2"/>
    </row>
    <row r="603" spans="3:10" ht="15.75" customHeight="1">
      <c r="C603" s="2"/>
      <c r="E603" s="2"/>
      <c r="G603" s="2"/>
      <c r="I603" s="2"/>
      <c r="J603" s="2"/>
    </row>
    <row r="604" spans="3:10" ht="15.75" customHeight="1">
      <c r="C604" s="2"/>
      <c r="E604" s="2"/>
      <c r="G604" s="2"/>
      <c r="I604" s="2"/>
      <c r="J604" s="2"/>
    </row>
    <row r="605" spans="3:10" ht="15.75" customHeight="1">
      <c r="C605" s="2"/>
      <c r="E605" s="2"/>
      <c r="G605" s="2"/>
      <c r="I605" s="2"/>
      <c r="J605" s="2"/>
    </row>
    <row r="606" spans="3:10" ht="15.75" customHeight="1">
      <c r="C606" s="2"/>
      <c r="E606" s="2"/>
      <c r="G606" s="2"/>
      <c r="I606" s="2"/>
      <c r="J606" s="2"/>
    </row>
    <row r="607" spans="3:10" ht="15.75" customHeight="1">
      <c r="C607" s="2"/>
      <c r="E607" s="2"/>
      <c r="G607" s="2"/>
      <c r="I607" s="2"/>
      <c r="J607" s="2"/>
    </row>
    <row r="608" spans="3:10" ht="15.75" customHeight="1">
      <c r="C608" s="2"/>
      <c r="E608" s="2"/>
      <c r="G608" s="2"/>
      <c r="I608" s="2"/>
      <c r="J608" s="2"/>
    </row>
    <row r="609" spans="3:10" ht="15.75" customHeight="1">
      <c r="C609" s="2"/>
      <c r="E609" s="2"/>
      <c r="G609" s="2"/>
      <c r="I609" s="2"/>
      <c r="J609" s="2"/>
    </row>
    <row r="610" spans="3:10" ht="15.75" customHeight="1">
      <c r="C610" s="2"/>
      <c r="E610" s="2"/>
      <c r="G610" s="2"/>
      <c r="I610" s="2"/>
      <c r="J610" s="2"/>
    </row>
    <row r="611" spans="3:10" ht="15.75" customHeight="1">
      <c r="C611" s="2"/>
      <c r="E611" s="2"/>
      <c r="G611" s="2"/>
      <c r="I611" s="2"/>
      <c r="J611" s="2"/>
    </row>
    <row r="612" spans="3:10" ht="15.75" customHeight="1">
      <c r="C612" s="2"/>
      <c r="E612" s="2"/>
      <c r="G612" s="2"/>
      <c r="I612" s="2"/>
      <c r="J612" s="2"/>
    </row>
    <row r="613" spans="3:10" ht="15.75" customHeight="1">
      <c r="C613" s="2"/>
      <c r="E613" s="2"/>
      <c r="G613" s="2"/>
      <c r="I613" s="2"/>
      <c r="J613" s="2"/>
    </row>
    <row r="614" spans="3:10" ht="15.75" customHeight="1">
      <c r="C614" s="2"/>
      <c r="E614" s="2"/>
      <c r="G614" s="2"/>
      <c r="I614" s="2"/>
      <c r="J614" s="2"/>
    </row>
    <row r="615" spans="3:10" ht="15.75" customHeight="1">
      <c r="C615" s="2"/>
      <c r="E615" s="2"/>
      <c r="G615" s="2"/>
      <c r="I615" s="2"/>
      <c r="J615" s="2"/>
    </row>
    <row r="616" spans="3:10" ht="15.75" customHeight="1">
      <c r="C616" s="2"/>
      <c r="E616" s="2"/>
      <c r="G616" s="2"/>
      <c r="I616" s="2"/>
      <c r="J616" s="2"/>
    </row>
    <row r="617" spans="3:10" ht="15.75" customHeight="1">
      <c r="C617" s="2"/>
      <c r="E617" s="2"/>
      <c r="G617" s="2"/>
      <c r="I617" s="2"/>
      <c r="J617" s="2"/>
    </row>
    <row r="618" spans="3:10" ht="15.75" customHeight="1">
      <c r="C618" s="2"/>
      <c r="E618" s="2"/>
      <c r="G618" s="2"/>
      <c r="I618" s="2"/>
      <c r="J618" s="2"/>
    </row>
    <row r="619" spans="3:10" ht="15.75" customHeight="1">
      <c r="C619" s="2"/>
      <c r="E619" s="2"/>
      <c r="G619" s="2"/>
      <c r="I619" s="2"/>
      <c r="J619" s="2"/>
    </row>
    <row r="620" spans="3:10" ht="15.75" customHeight="1">
      <c r="C620" s="2"/>
      <c r="E620" s="2"/>
      <c r="G620" s="2"/>
      <c r="I620" s="2"/>
      <c r="J620" s="2"/>
    </row>
    <row r="621" spans="3:10" ht="15.75" customHeight="1">
      <c r="C621" s="2"/>
      <c r="E621" s="2"/>
      <c r="G621" s="2"/>
      <c r="I621" s="2"/>
      <c r="J621" s="2"/>
    </row>
    <row r="622" spans="3:10" ht="15.75" customHeight="1">
      <c r="C622" s="2"/>
      <c r="E622" s="2"/>
      <c r="G622" s="2"/>
      <c r="I622" s="2"/>
      <c r="J622" s="2"/>
    </row>
    <row r="623" spans="3:10" ht="15.75" customHeight="1">
      <c r="C623" s="2"/>
      <c r="E623" s="2"/>
      <c r="G623" s="2"/>
      <c r="I623" s="2"/>
      <c r="J623" s="2"/>
    </row>
    <row r="624" spans="3:10" ht="15.75" customHeight="1">
      <c r="C624" s="2"/>
      <c r="E624" s="2"/>
      <c r="G624" s="2"/>
      <c r="I624" s="2"/>
      <c r="J624" s="2"/>
    </row>
    <row r="625" spans="3:10" ht="15.75" customHeight="1">
      <c r="C625" s="2"/>
      <c r="E625" s="2"/>
      <c r="G625" s="2"/>
      <c r="I625" s="2"/>
      <c r="J625" s="2"/>
    </row>
    <row r="626" spans="3:10" ht="15.75" customHeight="1">
      <c r="C626" s="2"/>
      <c r="E626" s="2"/>
      <c r="G626" s="2"/>
      <c r="I626" s="2"/>
      <c r="J626" s="2"/>
    </row>
    <row r="627" spans="3:10" ht="15.75" customHeight="1">
      <c r="C627" s="2"/>
      <c r="E627" s="2"/>
      <c r="G627" s="2"/>
      <c r="I627" s="2"/>
      <c r="J627" s="2"/>
    </row>
    <row r="628" spans="3:10" ht="15.75" customHeight="1">
      <c r="C628" s="2"/>
      <c r="E628" s="2"/>
      <c r="G628" s="2"/>
      <c r="I628" s="2"/>
      <c r="J628" s="2"/>
    </row>
    <row r="629" spans="3:10" ht="15.75" customHeight="1">
      <c r="C629" s="2"/>
      <c r="E629" s="2"/>
      <c r="G629" s="2"/>
      <c r="I629" s="2"/>
      <c r="J629" s="2"/>
    </row>
    <row r="630" spans="3:10" ht="15.75" customHeight="1">
      <c r="C630" s="2"/>
      <c r="E630" s="2"/>
      <c r="G630" s="2"/>
      <c r="I630" s="2"/>
      <c r="J630" s="2"/>
    </row>
    <row r="631" spans="3:10" ht="15.75" customHeight="1">
      <c r="C631" s="2"/>
      <c r="E631" s="2"/>
      <c r="G631" s="2"/>
      <c r="I631" s="2"/>
      <c r="J631" s="2"/>
    </row>
    <row r="632" spans="3:10" ht="15.75" customHeight="1">
      <c r="C632" s="2"/>
      <c r="E632" s="2"/>
      <c r="G632" s="2"/>
      <c r="I632" s="2"/>
      <c r="J632" s="2"/>
    </row>
    <row r="633" spans="3:10" ht="15.75" customHeight="1">
      <c r="C633" s="2"/>
      <c r="E633" s="2"/>
      <c r="G633" s="2"/>
      <c r="I633" s="2"/>
      <c r="J633" s="2"/>
    </row>
    <row r="634" spans="3:10" ht="15.75" customHeight="1">
      <c r="C634" s="2"/>
      <c r="E634" s="2"/>
      <c r="G634" s="2"/>
      <c r="I634" s="2"/>
      <c r="J634" s="2"/>
    </row>
    <row r="635" spans="3:10" ht="15.75" customHeight="1">
      <c r="C635" s="2"/>
      <c r="E635" s="2"/>
      <c r="G635" s="2"/>
      <c r="I635" s="2"/>
      <c r="J635" s="2"/>
    </row>
    <row r="636" spans="3:10" ht="15.75" customHeight="1">
      <c r="C636" s="2"/>
      <c r="E636" s="2"/>
      <c r="G636" s="2"/>
      <c r="I636" s="2"/>
      <c r="J636" s="2"/>
    </row>
    <row r="637" spans="3:10" ht="15.75" customHeight="1">
      <c r="C637" s="2"/>
      <c r="E637" s="2"/>
      <c r="G637" s="2"/>
      <c r="I637" s="2"/>
      <c r="J637" s="2"/>
    </row>
    <row r="638" spans="3:10" ht="15.75" customHeight="1">
      <c r="C638" s="2"/>
      <c r="E638" s="2"/>
      <c r="G638" s="2"/>
      <c r="I638" s="2"/>
      <c r="J638" s="2"/>
    </row>
    <row r="639" spans="3:10" ht="15.75" customHeight="1">
      <c r="C639" s="2"/>
      <c r="E639" s="2"/>
      <c r="G639" s="2"/>
      <c r="I639" s="2"/>
      <c r="J639" s="2"/>
    </row>
    <row r="640" spans="3:10" ht="15.75" customHeight="1">
      <c r="C640" s="2"/>
      <c r="E640" s="2"/>
      <c r="G640" s="2"/>
      <c r="I640" s="2"/>
      <c r="J640" s="2"/>
    </row>
    <row r="641" spans="3:10" ht="15.75" customHeight="1">
      <c r="C641" s="2"/>
      <c r="E641" s="2"/>
      <c r="G641" s="2"/>
      <c r="I641" s="2"/>
      <c r="J641" s="2"/>
    </row>
    <row r="642" spans="3:10" ht="15.75" customHeight="1">
      <c r="C642" s="2"/>
      <c r="E642" s="2"/>
      <c r="G642" s="2"/>
      <c r="I642" s="2"/>
      <c r="J642" s="2"/>
    </row>
    <row r="643" spans="3:10" ht="15.75" customHeight="1">
      <c r="C643" s="2"/>
      <c r="E643" s="2"/>
      <c r="G643" s="2"/>
      <c r="I643" s="2"/>
      <c r="J643" s="2"/>
    </row>
    <row r="644" spans="3:10" ht="15.75" customHeight="1">
      <c r="C644" s="2"/>
      <c r="E644" s="2"/>
      <c r="G644" s="2"/>
      <c r="I644" s="2"/>
      <c r="J644" s="2"/>
    </row>
    <row r="645" spans="3:10" ht="15.75" customHeight="1">
      <c r="C645" s="2"/>
      <c r="E645" s="2"/>
      <c r="G645" s="2"/>
      <c r="I645" s="2"/>
      <c r="J645" s="2"/>
    </row>
    <row r="646" spans="3:10" ht="15.75" customHeight="1">
      <c r="C646" s="2"/>
      <c r="E646" s="2"/>
      <c r="G646" s="2"/>
      <c r="I646" s="2"/>
      <c r="J646" s="2"/>
    </row>
    <row r="647" spans="3:10" ht="15.75" customHeight="1">
      <c r="C647" s="2"/>
      <c r="E647" s="2"/>
      <c r="G647" s="2"/>
      <c r="I647" s="2"/>
      <c r="J647" s="2"/>
    </row>
    <row r="648" spans="3:10" ht="15.75" customHeight="1">
      <c r="C648" s="2"/>
      <c r="E648" s="2"/>
      <c r="G648" s="2"/>
      <c r="I648" s="2"/>
      <c r="J648" s="2"/>
    </row>
    <row r="649" spans="3:10" ht="15.75" customHeight="1">
      <c r="C649" s="2"/>
      <c r="E649" s="2"/>
      <c r="G649" s="2"/>
      <c r="I649" s="2"/>
      <c r="J649" s="2"/>
    </row>
    <row r="650" spans="3:10" ht="15.75" customHeight="1">
      <c r="C650" s="2"/>
      <c r="E650" s="2"/>
      <c r="G650" s="2"/>
      <c r="I650" s="2"/>
      <c r="J650" s="2"/>
    </row>
    <row r="651" spans="3:10" ht="15.75" customHeight="1">
      <c r="C651" s="2"/>
      <c r="E651" s="2"/>
      <c r="G651" s="2"/>
      <c r="I651" s="2"/>
      <c r="J651" s="2"/>
    </row>
    <row r="652" spans="3:10" ht="15.75" customHeight="1">
      <c r="C652" s="2"/>
      <c r="E652" s="2"/>
      <c r="G652" s="2"/>
      <c r="I652" s="2"/>
      <c r="J652" s="2"/>
    </row>
    <row r="653" spans="3:10" ht="15.75" customHeight="1">
      <c r="C653" s="2"/>
      <c r="E653" s="2"/>
      <c r="G653" s="2"/>
      <c r="I653" s="2"/>
      <c r="J653" s="2"/>
    </row>
    <row r="654" spans="3:10" ht="15.75" customHeight="1">
      <c r="C654" s="2"/>
      <c r="E654" s="2"/>
      <c r="G654" s="2"/>
      <c r="I654" s="2"/>
      <c r="J654" s="2"/>
    </row>
    <row r="655" spans="3:10" ht="15.75" customHeight="1">
      <c r="C655" s="2"/>
      <c r="E655" s="2"/>
      <c r="G655" s="2"/>
      <c r="I655" s="2"/>
      <c r="J655" s="2"/>
    </row>
    <row r="656" spans="3:10" ht="15.75" customHeight="1">
      <c r="C656" s="2"/>
      <c r="E656" s="2"/>
      <c r="G656" s="2"/>
      <c r="I656" s="2"/>
      <c r="J656" s="2"/>
    </row>
    <row r="657" spans="3:10" ht="15.75" customHeight="1">
      <c r="C657" s="2"/>
      <c r="E657" s="2"/>
      <c r="G657" s="2"/>
      <c r="I657" s="2"/>
      <c r="J657" s="2"/>
    </row>
    <row r="658" spans="3:10" ht="15.75" customHeight="1">
      <c r="C658" s="2"/>
      <c r="E658" s="2"/>
      <c r="G658" s="2"/>
      <c r="I658" s="2"/>
      <c r="J658" s="2"/>
    </row>
    <row r="659" spans="3:10" ht="15.75" customHeight="1">
      <c r="C659" s="2"/>
      <c r="E659" s="2"/>
      <c r="G659" s="2"/>
      <c r="I659" s="2"/>
      <c r="J659" s="2"/>
    </row>
    <row r="660" spans="3:10" ht="15.75" customHeight="1">
      <c r="C660" s="2"/>
      <c r="E660" s="2"/>
      <c r="G660" s="2"/>
      <c r="I660" s="2"/>
      <c r="J660" s="2"/>
    </row>
    <row r="661" spans="3:10" ht="15.75" customHeight="1">
      <c r="C661" s="2"/>
      <c r="E661" s="2"/>
      <c r="G661" s="2"/>
      <c r="I661" s="2"/>
      <c r="J661" s="2"/>
    </row>
    <row r="662" spans="3:10" ht="15.75" customHeight="1">
      <c r="C662" s="2"/>
      <c r="E662" s="2"/>
      <c r="G662" s="2"/>
      <c r="I662" s="2"/>
      <c r="J662" s="2"/>
    </row>
    <row r="663" spans="3:10" ht="15.75" customHeight="1">
      <c r="C663" s="2"/>
      <c r="E663" s="2"/>
      <c r="G663" s="2"/>
      <c r="I663" s="2"/>
      <c r="J663" s="2"/>
    </row>
    <row r="664" spans="3:10" ht="15.75" customHeight="1">
      <c r="C664" s="2"/>
      <c r="E664" s="2"/>
      <c r="G664" s="2"/>
      <c r="I664" s="2"/>
      <c r="J664" s="2"/>
    </row>
    <row r="665" spans="3:10" ht="15.75" customHeight="1">
      <c r="C665" s="2"/>
      <c r="E665" s="2"/>
      <c r="G665" s="2"/>
      <c r="I665" s="2"/>
      <c r="J665" s="2"/>
    </row>
    <row r="666" spans="3:10" ht="15.75" customHeight="1">
      <c r="C666" s="2"/>
      <c r="E666" s="2"/>
      <c r="G666" s="2"/>
      <c r="I666" s="2"/>
      <c r="J666" s="2"/>
    </row>
    <row r="667" spans="3:10" ht="15.75" customHeight="1">
      <c r="C667" s="2"/>
      <c r="E667" s="2"/>
      <c r="G667" s="2"/>
      <c r="I667" s="2"/>
      <c r="J667" s="2"/>
    </row>
    <row r="668" spans="3:10" ht="15.75" customHeight="1">
      <c r="C668" s="2"/>
      <c r="E668" s="2"/>
      <c r="G668" s="2"/>
      <c r="I668" s="2"/>
      <c r="J668" s="2"/>
    </row>
    <row r="669" spans="3:10" ht="15.75" customHeight="1">
      <c r="C669" s="2"/>
      <c r="E669" s="2"/>
      <c r="G669" s="2"/>
      <c r="I669" s="2"/>
      <c r="J669" s="2"/>
    </row>
    <row r="670" spans="3:10" ht="15.75" customHeight="1">
      <c r="C670" s="2"/>
      <c r="E670" s="2"/>
      <c r="G670" s="2"/>
      <c r="I670" s="2"/>
      <c r="J670" s="2"/>
    </row>
    <row r="671" spans="3:10" ht="15.75" customHeight="1">
      <c r="C671" s="2"/>
      <c r="E671" s="2"/>
      <c r="G671" s="2"/>
      <c r="I671" s="2"/>
      <c r="J671" s="2"/>
    </row>
    <row r="672" spans="3:10" ht="15.75" customHeight="1">
      <c r="C672" s="2"/>
      <c r="E672" s="2"/>
      <c r="G672" s="2"/>
      <c r="I672" s="2"/>
      <c r="J672" s="2"/>
    </row>
    <row r="673" spans="3:10" ht="15.75" customHeight="1">
      <c r="C673" s="2"/>
      <c r="E673" s="2"/>
      <c r="G673" s="2"/>
      <c r="I673" s="2"/>
      <c r="J673" s="2"/>
    </row>
    <row r="674" spans="3:10" ht="15.75" customHeight="1">
      <c r="C674" s="2"/>
      <c r="E674" s="2"/>
      <c r="G674" s="2"/>
      <c r="I674" s="2"/>
      <c r="J674" s="2"/>
    </row>
    <row r="675" spans="3:10" ht="15.75" customHeight="1">
      <c r="C675" s="2"/>
      <c r="E675" s="2"/>
      <c r="G675" s="2"/>
      <c r="I675" s="2"/>
      <c r="J675" s="2"/>
    </row>
    <row r="676" spans="3:10" ht="15.75" customHeight="1">
      <c r="C676" s="2"/>
      <c r="E676" s="2"/>
      <c r="G676" s="2"/>
      <c r="I676" s="2"/>
      <c r="J676" s="2"/>
    </row>
    <row r="677" spans="3:10" ht="15.75" customHeight="1">
      <c r="C677" s="2"/>
      <c r="E677" s="2"/>
      <c r="G677" s="2"/>
      <c r="I677" s="2"/>
      <c r="J677" s="2"/>
    </row>
    <row r="678" spans="3:10" ht="15.75" customHeight="1">
      <c r="C678" s="2"/>
      <c r="E678" s="2"/>
      <c r="G678" s="2"/>
      <c r="I678" s="2"/>
      <c r="J678" s="2"/>
    </row>
    <row r="679" spans="3:10" ht="15.75" customHeight="1">
      <c r="C679" s="2"/>
      <c r="E679" s="2"/>
      <c r="G679" s="2"/>
      <c r="I679" s="2"/>
      <c r="J679" s="2"/>
    </row>
    <row r="680" spans="3:10" ht="15.75" customHeight="1">
      <c r="C680" s="2"/>
      <c r="E680" s="2"/>
      <c r="G680" s="2"/>
      <c r="I680" s="2"/>
      <c r="J680" s="2"/>
    </row>
    <row r="681" spans="3:10" ht="15.75" customHeight="1">
      <c r="C681" s="2"/>
      <c r="E681" s="2"/>
      <c r="G681" s="2"/>
      <c r="I681" s="2"/>
      <c r="J681" s="2"/>
    </row>
    <row r="682" spans="3:10" ht="15.75" customHeight="1">
      <c r="C682" s="2"/>
      <c r="E682" s="2"/>
      <c r="G682" s="2"/>
      <c r="I682" s="2"/>
      <c r="J682" s="2"/>
    </row>
    <row r="683" spans="3:10" ht="15.75" customHeight="1">
      <c r="C683" s="2"/>
      <c r="E683" s="2"/>
      <c r="G683" s="2"/>
      <c r="I683" s="2"/>
      <c r="J683" s="2"/>
    </row>
    <row r="684" spans="3:10" ht="15.75" customHeight="1">
      <c r="C684" s="2"/>
      <c r="E684" s="2"/>
      <c r="G684" s="2"/>
      <c r="I684" s="2"/>
      <c r="J684" s="2"/>
    </row>
    <row r="685" spans="3:10" ht="15.75" customHeight="1">
      <c r="C685" s="2"/>
      <c r="E685" s="2"/>
      <c r="G685" s="2"/>
      <c r="I685" s="2"/>
      <c r="J685" s="2"/>
    </row>
    <row r="686" spans="3:10" ht="15.75" customHeight="1">
      <c r="C686" s="2"/>
      <c r="E686" s="2"/>
      <c r="G686" s="2"/>
      <c r="I686" s="2"/>
      <c r="J686" s="2"/>
    </row>
    <row r="687" spans="3:10" ht="15.75" customHeight="1">
      <c r="C687" s="2"/>
      <c r="E687" s="2"/>
      <c r="G687" s="2"/>
      <c r="I687" s="2"/>
      <c r="J687" s="2"/>
    </row>
    <row r="688" spans="3:10" ht="15.75" customHeight="1">
      <c r="C688" s="2"/>
      <c r="E688" s="2"/>
      <c r="G688" s="2"/>
      <c r="I688" s="2"/>
      <c r="J688" s="2"/>
    </row>
    <row r="689" spans="3:10" ht="15.75" customHeight="1">
      <c r="C689" s="2"/>
      <c r="E689" s="2"/>
      <c r="G689" s="2"/>
      <c r="I689" s="2"/>
      <c r="J689" s="2"/>
    </row>
    <row r="690" spans="3:10" ht="15.75" customHeight="1">
      <c r="C690" s="2"/>
      <c r="E690" s="2"/>
      <c r="G690" s="2"/>
      <c r="I690" s="2"/>
      <c r="J690" s="2"/>
    </row>
    <row r="691" spans="3:10" ht="15.75" customHeight="1">
      <c r="C691" s="2"/>
      <c r="E691" s="2"/>
      <c r="G691" s="2"/>
      <c r="I691" s="2"/>
      <c r="J691" s="2"/>
    </row>
    <row r="692" spans="3:10" ht="15.75" customHeight="1">
      <c r="C692" s="2"/>
      <c r="E692" s="2"/>
      <c r="G692" s="2"/>
      <c r="I692" s="2"/>
      <c r="J692" s="2"/>
    </row>
    <row r="693" spans="3:10" ht="15.75" customHeight="1">
      <c r="C693" s="2"/>
      <c r="E693" s="2"/>
      <c r="G693" s="2"/>
      <c r="I693" s="2"/>
      <c r="J693" s="2"/>
    </row>
    <row r="694" spans="3:10" ht="15.75" customHeight="1">
      <c r="C694" s="2"/>
      <c r="E694" s="2"/>
      <c r="G694" s="2"/>
      <c r="I694" s="2"/>
      <c r="J694" s="2"/>
    </row>
    <row r="695" spans="3:10" ht="15.75" customHeight="1">
      <c r="C695" s="2"/>
      <c r="E695" s="2"/>
      <c r="G695" s="2"/>
      <c r="I695" s="2"/>
      <c r="J695" s="2"/>
    </row>
    <row r="696" spans="3:10" ht="15.75" customHeight="1">
      <c r="C696" s="2"/>
      <c r="E696" s="2"/>
      <c r="G696" s="2"/>
      <c r="I696" s="2"/>
      <c r="J696" s="2"/>
    </row>
    <row r="697" spans="3:10" ht="15.75" customHeight="1">
      <c r="C697" s="2"/>
      <c r="E697" s="2"/>
      <c r="G697" s="2"/>
      <c r="I697" s="2"/>
      <c r="J697" s="2"/>
    </row>
    <row r="698" spans="3:10" ht="15.75" customHeight="1">
      <c r="C698" s="2"/>
      <c r="E698" s="2"/>
      <c r="G698" s="2"/>
      <c r="I698" s="2"/>
      <c r="J698" s="2"/>
    </row>
    <row r="699" spans="3:10" ht="15.75" customHeight="1">
      <c r="C699" s="2"/>
      <c r="E699" s="2"/>
      <c r="G699" s="2"/>
      <c r="I699" s="2"/>
      <c r="J699" s="2"/>
    </row>
    <row r="700" spans="3:10" ht="15.75" customHeight="1">
      <c r="C700" s="2"/>
      <c r="E700" s="2"/>
      <c r="G700" s="2"/>
      <c r="I700" s="2"/>
      <c r="J700" s="2"/>
    </row>
    <row r="701" spans="3:10" ht="15.75" customHeight="1">
      <c r="C701" s="2"/>
      <c r="E701" s="2"/>
      <c r="G701" s="2"/>
      <c r="I701" s="2"/>
      <c r="J701" s="2"/>
    </row>
    <row r="702" spans="3:10" ht="15.75" customHeight="1">
      <c r="C702" s="2"/>
      <c r="E702" s="2"/>
      <c r="G702" s="2"/>
      <c r="I702" s="2"/>
      <c r="J702" s="2"/>
    </row>
    <row r="703" spans="3:10" ht="15.75" customHeight="1">
      <c r="C703" s="2"/>
      <c r="E703" s="2"/>
      <c r="G703" s="2"/>
      <c r="I703" s="2"/>
      <c r="J703" s="2"/>
    </row>
    <row r="704" spans="3:10" ht="15.75" customHeight="1">
      <c r="C704" s="2"/>
      <c r="E704" s="2"/>
      <c r="G704" s="2"/>
      <c r="I704" s="2"/>
      <c r="J704" s="2"/>
    </row>
    <row r="705" spans="3:10" ht="15.75" customHeight="1">
      <c r="C705" s="2"/>
      <c r="E705" s="2"/>
      <c r="G705" s="2"/>
      <c r="I705" s="2"/>
      <c r="J705" s="2"/>
    </row>
    <row r="706" spans="3:10" ht="15.75" customHeight="1">
      <c r="C706" s="2"/>
      <c r="E706" s="2"/>
      <c r="G706" s="2"/>
      <c r="I706" s="2"/>
      <c r="J706" s="2"/>
    </row>
    <row r="707" spans="3:10" ht="15.75" customHeight="1">
      <c r="C707" s="2"/>
      <c r="E707" s="2"/>
      <c r="G707" s="2"/>
      <c r="I707" s="2"/>
      <c r="J707" s="2"/>
    </row>
    <row r="708" spans="3:10" ht="15.75" customHeight="1">
      <c r="C708" s="2"/>
      <c r="E708" s="2"/>
      <c r="G708" s="2"/>
      <c r="I708" s="2"/>
      <c r="J708" s="2"/>
    </row>
    <row r="709" spans="3:10" ht="15.75" customHeight="1">
      <c r="C709" s="2"/>
      <c r="E709" s="2"/>
      <c r="G709" s="2"/>
      <c r="I709" s="2"/>
      <c r="J709" s="2"/>
    </row>
    <row r="710" spans="3:10" ht="15.75" customHeight="1">
      <c r="C710" s="2"/>
      <c r="E710" s="2"/>
      <c r="G710" s="2"/>
      <c r="I710" s="2"/>
      <c r="J710" s="2"/>
    </row>
    <row r="711" spans="3:10" ht="15.75" customHeight="1">
      <c r="C711" s="2"/>
      <c r="E711" s="2"/>
      <c r="G711" s="2"/>
      <c r="I711" s="2"/>
      <c r="J711" s="2"/>
    </row>
    <row r="712" spans="3:10" ht="15.75" customHeight="1">
      <c r="C712" s="2"/>
      <c r="E712" s="2"/>
      <c r="G712" s="2"/>
      <c r="I712" s="2"/>
      <c r="J712" s="2"/>
    </row>
    <row r="713" spans="3:10" ht="15.75" customHeight="1">
      <c r="C713" s="2"/>
      <c r="E713" s="2"/>
      <c r="G713" s="2"/>
      <c r="I713" s="2"/>
      <c r="J713" s="2"/>
    </row>
    <row r="714" spans="3:10" ht="15.75" customHeight="1">
      <c r="C714" s="2"/>
      <c r="E714" s="2"/>
      <c r="G714" s="2"/>
      <c r="I714" s="2"/>
      <c r="J714" s="2"/>
    </row>
    <row r="715" spans="3:10" ht="15.75" customHeight="1">
      <c r="C715" s="2"/>
      <c r="E715" s="2"/>
      <c r="G715" s="2"/>
      <c r="I715" s="2"/>
      <c r="J715" s="2"/>
    </row>
    <row r="716" spans="3:10" ht="15.75" customHeight="1">
      <c r="C716" s="2"/>
      <c r="E716" s="2"/>
      <c r="G716" s="2"/>
      <c r="I716" s="2"/>
      <c r="J716" s="2"/>
    </row>
    <row r="717" spans="3:10" ht="15.75" customHeight="1">
      <c r="C717" s="2"/>
      <c r="E717" s="2"/>
      <c r="G717" s="2"/>
      <c r="I717" s="2"/>
      <c r="J717" s="2"/>
    </row>
    <row r="718" spans="3:10" ht="15.75" customHeight="1">
      <c r="C718" s="2"/>
      <c r="E718" s="2"/>
      <c r="G718" s="2"/>
      <c r="I718" s="2"/>
      <c r="J718" s="2"/>
    </row>
    <row r="719" spans="3:10" ht="15.75" customHeight="1">
      <c r="C719" s="2"/>
      <c r="E719" s="2"/>
      <c r="G719" s="2"/>
      <c r="I719" s="2"/>
      <c r="J719" s="2"/>
    </row>
    <row r="720" spans="3:10" ht="15.75" customHeight="1">
      <c r="C720" s="2"/>
      <c r="E720" s="2"/>
      <c r="G720" s="2"/>
      <c r="I720" s="2"/>
      <c r="J720" s="2"/>
    </row>
    <row r="721" spans="3:10" ht="15.75" customHeight="1">
      <c r="C721" s="2"/>
      <c r="E721" s="2"/>
      <c r="G721" s="2"/>
      <c r="I721" s="2"/>
      <c r="J721" s="2"/>
    </row>
    <row r="722" spans="3:10" ht="15.75" customHeight="1">
      <c r="C722" s="2"/>
      <c r="E722" s="2"/>
      <c r="G722" s="2"/>
      <c r="I722" s="2"/>
      <c r="J722" s="2"/>
    </row>
    <row r="723" spans="3:10" ht="15.75" customHeight="1">
      <c r="C723" s="2"/>
      <c r="E723" s="2"/>
      <c r="G723" s="2"/>
      <c r="I723" s="2"/>
      <c r="J723" s="2"/>
    </row>
    <row r="724" spans="3:10" ht="15.75" customHeight="1">
      <c r="C724" s="2"/>
      <c r="E724" s="2"/>
      <c r="G724" s="2"/>
      <c r="I724" s="2"/>
      <c r="J724" s="2"/>
    </row>
    <row r="725" spans="3:10" ht="15.75" customHeight="1">
      <c r="C725" s="2"/>
      <c r="E725" s="2"/>
      <c r="G725" s="2"/>
      <c r="I725" s="2"/>
      <c r="J725" s="2"/>
    </row>
    <row r="726" spans="3:10" ht="15.75" customHeight="1">
      <c r="C726" s="2"/>
      <c r="E726" s="2"/>
      <c r="G726" s="2"/>
      <c r="I726" s="2"/>
      <c r="J726" s="2"/>
    </row>
    <row r="727" spans="3:10" ht="15.75" customHeight="1">
      <c r="C727" s="2"/>
      <c r="E727" s="2"/>
      <c r="G727" s="2"/>
      <c r="I727" s="2"/>
      <c r="J727" s="2"/>
    </row>
    <row r="728" spans="3:10" ht="15.75" customHeight="1">
      <c r="C728" s="2"/>
      <c r="E728" s="2"/>
      <c r="G728" s="2"/>
      <c r="I728" s="2"/>
      <c r="J728" s="2"/>
    </row>
    <row r="729" spans="3:10" ht="15.75" customHeight="1">
      <c r="C729" s="2"/>
      <c r="E729" s="2"/>
      <c r="G729" s="2"/>
      <c r="I729" s="2"/>
      <c r="J729" s="2"/>
    </row>
    <row r="730" spans="3:10" ht="15.75" customHeight="1">
      <c r="C730" s="2"/>
      <c r="E730" s="2"/>
      <c r="G730" s="2"/>
      <c r="I730" s="2"/>
      <c r="J730" s="2"/>
    </row>
    <row r="731" spans="3:10" ht="15.75" customHeight="1">
      <c r="C731" s="2"/>
      <c r="E731" s="2"/>
      <c r="G731" s="2"/>
      <c r="I731" s="2"/>
      <c r="J731" s="2"/>
    </row>
    <row r="732" spans="3:10" ht="15.75" customHeight="1">
      <c r="C732" s="2"/>
      <c r="E732" s="2"/>
      <c r="G732" s="2"/>
      <c r="I732" s="2"/>
      <c r="J732" s="2"/>
    </row>
    <row r="733" spans="3:10" ht="15.75" customHeight="1">
      <c r="C733" s="2"/>
      <c r="E733" s="2"/>
      <c r="G733" s="2"/>
      <c r="I733" s="2"/>
      <c r="J733" s="2"/>
    </row>
    <row r="734" spans="3:10" ht="15.75" customHeight="1">
      <c r="C734" s="2"/>
      <c r="E734" s="2"/>
      <c r="G734" s="2"/>
      <c r="I734" s="2"/>
      <c r="J734" s="2"/>
    </row>
    <row r="735" spans="3:10" ht="15.75" customHeight="1">
      <c r="C735" s="2"/>
      <c r="E735" s="2"/>
      <c r="G735" s="2"/>
      <c r="I735" s="2"/>
      <c r="J735" s="2"/>
    </row>
    <row r="736" spans="3:10" ht="15.75" customHeight="1">
      <c r="C736" s="2"/>
      <c r="E736" s="2"/>
      <c r="G736" s="2"/>
      <c r="I736" s="2"/>
      <c r="J736" s="2"/>
    </row>
    <row r="737" spans="3:10" ht="15.75" customHeight="1">
      <c r="C737" s="2"/>
      <c r="E737" s="2"/>
      <c r="G737" s="2"/>
      <c r="I737" s="2"/>
      <c r="J737" s="2"/>
    </row>
    <row r="738" spans="3:10" ht="15.75" customHeight="1">
      <c r="C738" s="2"/>
      <c r="E738" s="2"/>
      <c r="G738" s="2"/>
      <c r="I738" s="2"/>
      <c r="J738" s="2"/>
    </row>
    <row r="739" spans="3:10" ht="15.75" customHeight="1">
      <c r="C739" s="2"/>
      <c r="E739" s="2"/>
      <c r="G739" s="2"/>
      <c r="I739" s="2"/>
      <c r="J739" s="2"/>
    </row>
    <row r="740" spans="3:10" ht="15.75" customHeight="1">
      <c r="C740" s="2"/>
      <c r="E740" s="2"/>
      <c r="G740" s="2"/>
      <c r="I740" s="2"/>
      <c r="J740" s="2"/>
    </row>
    <row r="741" spans="3:10" ht="15.75" customHeight="1">
      <c r="C741" s="2"/>
      <c r="E741" s="2"/>
      <c r="G741" s="2"/>
      <c r="I741" s="2"/>
      <c r="J741" s="2"/>
    </row>
    <row r="742" spans="3:10" ht="15.75" customHeight="1">
      <c r="C742" s="2"/>
      <c r="E742" s="2"/>
      <c r="G742" s="2"/>
      <c r="I742" s="2"/>
      <c r="J742" s="2"/>
    </row>
    <row r="743" spans="3:10" ht="15.75" customHeight="1">
      <c r="C743" s="2"/>
      <c r="E743" s="2"/>
      <c r="G743" s="2"/>
      <c r="I743" s="2"/>
      <c r="J743" s="2"/>
    </row>
    <row r="744" spans="3:10" ht="15.75" customHeight="1">
      <c r="C744" s="2"/>
      <c r="E744" s="2"/>
      <c r="G744" s="2"/>
      <c r="I744" s="2"/>
      <c r="J744" s="2"/>
    </row>
    <row r="745" spans="3:10" ht="15.75" customHeight="1">
      <c r="C745" s="2"/>
      <c r="E745" s="2"/>
      <c r="G745" s="2"/>
      <c r="I745" s="2"/>
      <c r="J745" s="2"/>
    </row>
    <row r="746" spans="3:10" ht="15.75" customHeight="1">
      <c r="C746" s="2"/>
      <c r="E746" s="2"/>
      <c r="G746" s="2"/>
      <c r="I746" s="2"/>
      <c r="J746" s="2"/>
    </row>
    <row r="747" spans="3:10" ht="15.75" customHeight="1">
      <c r="C747" s="2"/>
      <c r="E747" s="2"/>
      <c r="G747" s="2"/>
      <c r="I747" s="2"/>
      <c r="J747" s="2"/>
    </row>
    <row r="748" spans="3:10" ht="15.75" customHeight="1">
      <c r="C748" s="2"/>
      <c r="E748" s="2"/>
      <c r="G748" s="2"/>
      <c r="I748" s="2"/>
      <c r="J748" s="2"/>
    </row>
    <row r="749" spans="3:10" ht="15.75" customHeight="1">
      <c r="C749" s="2"/>
      <c r="E749" s="2"/>
      <c r="G749" s="2"/>
      <c r="I749" s="2"/>
      <c r="J749" s="2"/>
    </row>
    <row r="750" spans="3:10" ht="15.75" customHeight="1">
      <c r="C750" s="2"/>
      <c r="E750" s="2"/>
      <c r="G750" s="2"/>
      <c r="I750" s="2"/>
      <c r="J750" s="2"/>
    </row>
    <row r="751" spans="3:10" ht="15.75" customHeight="1">
      <c r="C751" s="2"/>
      <c r="E751" s="2"/>
      <c r="G751" s="2"/>
      <c r="I751" s="2"/>
      <c r="J751" s="2"/>
    </row>
    <row r="752" spans="3:10" ht="15.75" customHeight="1">
      <c r="C752" s="2"/>
      <c r="E752" s="2"/>
      <c r="G752" s="2"/>
      <c r="I752" s="2"/>
      <c r="J752" s="2"/>
    </row>
    <row r="753" spans="3:10" ht="15.75" customHeight="1">
      <c r="C753" s="2"/>
      <c r="E753" s="2"/>
      <c r="G753" s="2"/>
      <c r="I753" s="2"/>
      <c r="J753" s="2"/>
    </row>
    <row r="754" spans="3:10" ht="15.75" customHeight="1">
      <c r="C754" s="2"/>
      <c r="E754" s="2"/>
      <c r="G754" s="2"/>
      <c r="I754" s="2"/>
      <c r="J754" s="2"/>
    </row>
    <row r="755" spans="3:10" ht="15.75" customHeight="1">
      <c r="C755" s="2"/>
      <c r="E755" s="2"/>
      <c r="G755" s="2"/>
      <c r="I755" s="2"/>
      <c r="J755" s="2"/>
    </row>
    <row r="756" spans="3:10" ht="15.75" customHeight="1">
      <c r="C756" s="2"/>
      <c r="E756" s="2"/>
      <c r="G756" s="2"/>
      <c r="I756" s="2"/>
      <c r="J756" s="2"/>
    </row>
    <row r="757" spans="3:10" ht="15.75" customHeight="1">
      <c r="C757" s="2"/>
      <c r="E757" s="2"/>
      <c r="G757" s="2"/>
      <c r="I757" s="2"/>
      <c r="J757" s="2"/>
    </row>
    <row r="758" spans="3:10" ht="15.75" customHeight="1">
      <c r="C758" s="2"/>
      <c r="E758" s="2"/>
      <c r="G758" s="2"/>
      <c r="I758" s="2"/>
      <c r="J758" s="2"/>
    </row>
    <row r="759" spans="3:10" ht="15.75" customHeight="1">
      <c r="C759" s="2"/>
      <c r="E759" s="2"/>
      <c r="G759" s="2"/>
      <c r="I759" s="2"/>
      <c r="J759" s="2"/>
    </row>
    <row r="760" spans="3:10" ht="15.75" customHeight="1">
      <c r="C760" s="2"/>
      <c r="E760" s="2"/>
      <c r="G760" s="2"/>
      <c r="I760" s="2"/>
      <c r="J760" s="2"/>
    </row>
    <row r="761" spans="3:10" ht="15.75" customHeight="1">
      <c r="C761" s="2"/>
      <c r="E761" s="2"/>
      <c r="G761" s="2"/>
      <c r="I761" s="2"/>
      <c r="J761" s="2"/>
    </row>
    <row r="762" spans="3:10" ht="15.75" customHeight="1">
      <c r="C762" s="2"/>
      <c r="E762" s="2"/>
      <c r="G762" s="2"/>
      <c r="I762" s="2"/>
      <c r="J762" s="2"/>
    </row>
    <row r="763" spans="3:10" ht="15.75" customHeight="1">
      <c r="C763" s="2"/>
      <c r="E763" s="2"/>
      <c r="G763" s="2"/>
      <c r="I763" s="2"/>
      <c r="J763" s="2"/>
    </row>
    <row r="764" spans="3:10" ht="15.75" customHeight="1">
      <c r="C764" s="2"/>
      <c r="E764" s="2"/>
      <c r="G764" s="2"/>
      <c r="I764" s="2"/>
      <c r="J764" s="2"/>
    </row>
    <row r="765" spans="3:10" ht="15.75" customHeight="1">
      <c r="C765" s="2"/>
      <c r="E765" s="2"/>
      <c r="G765" s="2"/>
      <c r="I765" s="2"/>
      <c r="J765" s="2"/>
    </row>
    <row r="766" spans="3:10" ht="15.75" customHeight="1">
      <c r="C766" s="2"/>
      <c r="E766" s="2"/>
      <c r="G766" s="2"/>
      <c r="I766" s="2"/>
      <c r="J766" s="2"/>
    </row>
    <row r="767" spans="3:10" ht="15.75" customHeight="1">
      <c r="C767" s="2"/>
      <c r="E767" s="2"/>
      <c r="G767" s="2"/>
      <c r="I767" s="2"/>
      <c r="J767" s="2"/>
    </row>
    <row r="768" spans="3:10" ht="15.75" customHeight="1">
      <c r="C768" s="2"/>
      <c r="E768" s="2"/>
      <c r="G768" s="2"/>
      <c r="I768" s="2"/>
      <c r="J768" s="2"/>
    </row>
    <row r="769" spans="3:10" ht="15.75" customHeight="1">
      <c r="C769" s="2"/>
      <c r="E769" s="2"/>
      <c r="G769" s="2"/>
      <c r="I769" s="2"/>
      <c r="J769" s="2"/>
    </row>
    <row r="770" spans="3:10" ht="15.75" customHeight="1">
      <c r="C770" s="2"/>
      <c r="E770" s="2"/>
      <c r="G770" s="2"/>
      <c r="I770" s="2"/>
      <c r="J770" s="2"/>
    </row>
    <row r="771" spans="3:10" ht="15.75" customHeight="1">
      <c r="C771" s="2"/>
      <c r="E771" s="2"/>
      <c r="G771" s="2"/>
      <c r="I771" s="2"/>
      <c r="J771" s="2"/>
    </row>
    <row r="772" spans="3:10" ht="15.75" customHeight="1">
      <c r="C772" s="2"/>
      <c r="E772" s="2"/>
      <c r="G772" s="2"/>
      <c r="I772" s="2"/>
      <c r="J772" s="2"/>
    </row>
    <row r="773" spans="3:10" ht="15.75" customHeight="1">
      <c r="C773" s="2"/>
      <c r="E773" s="2"/>
      <c r="G773" s="2"/>
      <c r="I773" s="2"/>
      <c r="J773" s="2"/>
    </row>
    <row r="774" spans="3:10" ht="15.75" customHeight="1">
      <c r="C774" s="2"/>
      <c r="E774" s="2"/>
      <c r="G774" s="2"/>
      <c r="I774" s="2"/>
      <c r="J774" s="2"/>
    </row>
    <row r="775" spans="3:10" ht="15.75" customHeight="1">
      <c r="C775" s="2"/>
      <c r="E775" s="2"/>
      <c r="G775" s="2"/>
      <c r="I775" s="2"/>
      <c r="J775" s="2"/>
    </row>
    <row r="776" spans="3:10" ht="15.75" customHeight="1">
      <c r="C776" s="2"/>
      <c r="E776" s="2"/>
      <c r="G776" s="2"/>
      <c r="I776" s="2"/>
      <c r="J776" s="2"/>
    </row>
    <row r="777" spans="3:10" ht="15.75" customHeight="1">
      <c r="C777" s="2"/>
      <c r="E777" s="2"/>
      <c r="G777" s="2"/>
      <c r="I777" s="2"/>
      <c r="J777" s="2"/>
    </row>
    <row r="778" spans="3:10" ht="15.75" customHeight="1">
      <c r="C778" s="2"/>
      <c r="E778" s="2"/>
      <c r="G778" s="2"/>
      <c r="I778" s="2"/>
      <c r="J778" s="2"/>
    </row>
    <row r="779" spans="3:10" ht="15.75" customHeight="1">
      <c r="C779" s="2"/>
      <c r="E779" s="2"/>
      <c r="G779" s="2"/>
      <c r="I779" s="2"/>
      <c r="J779" s="2"/>
    </row>
    <row r="780" spans="3:10" ht="15.75" customHeight="1">
      <c r="C780" s="2"/>
      <c r="E780" s="2"/>
      <c r="G780" s="2"/>
      <c r="I780" s="2"/>
      <c r="J780" s="2"/>
    </row>
    <row r="781" spans="3:10" ht="15.75" customHeight="1">
      <c r="C781" s="2"/>
      <c r="E781" s="2"/>
      <c r="G781" s="2"/>
      <c r="I781" s="2"/>
      <c r="J781" s="2"/>
    </row>
    <row r="782" spans="3:10" ht="15.75" customHeight="1">
      <c r="C782" s="2"/>
      <c r="E782" s="2"/>
      <c r="G782" s="2"/>
      <c r="I782" s="2"/>
      <c r="J782" s="2"/>
    </row>
    <row r="783" spans="3:10" ht="15.75" customHeight="1">
      <c r="C783" s="2"/>
      <c r="E783" s="2"/>
      <c r="G783" s="2"/>
      <c r="I783" s="2"/>
      <c r="J783" s="2"/>
    </row>
    <row r="784" spans="3:10" ht="15.75" customHeight="1">
      <c r="C784" s="2"/>
      <c r="E784" s="2"/>
      <c r="G784" s="2"/>
      <c r="I784" s="2"/>
      <c r="J784" s="2"/>
    </row>
    <row r="785" spans="3:10" ht="15.75" customHeight="1">
      <c r="C785" s="2"/>
      <c r="E785" s="2"/>
      <c r="G785" s="2"/>
      <c r="I785" s="2"/>
      <c r="J785" s="2"/>
    </row>
    <row r="786" spans="3:10" ht="15.75" customHeight="1">
      <c r="C786" s="2"/>
      <c r="E786" s="2"/>
      <c r="G786" s="2"/>
      <c r="I786" s="2"/>
      <c r="J786" s="2"/>
    </row>
    <row r="787" spans="3:10" ht="15.75" customHeight="1">
      <c r="C787" s="2"/>
      <c r="E787" s="2"/>
      <c r="G787" s="2"/>
      <c r="I787" s="2"/>
      <c r="J787" s="2"/>
    </row>
    <row r="788" spans="3:10" ht="15.75" customHeight="1">
      <c r="C788" s="2"/>
      <c r="E788" s="2"/>
      <c r="G788" s="2"/>
      <c r="I788" s="2"/>
      <c r="J788" s="2"/>
    </row>
    <row r="789" spans="3:10" ht="15.75" customHeight="1">
      <c r="C789" s="2"/>
      <c r="E789" s="2"/>
      <c r="G789" s="2"/>
      <c r="I789" s="2"/>
      <c r="J789" s="2"/>
    </row>
    <row r="790" spans="3:10" ht="15.75" customHeight="1">
      <c r="C790" s="2"/>
      <c r="E790" s="2"/>
      <c r="G790" s="2"/>
      <c r="I790" s="2"/>
      <c r="J790" s="2"/>
    </row>
    <row r="791" spans="3:10" ht="15.75" customHeight="1">
      <c r="C791" s="2"/>
      <c r="E791" s="2"/>
      <c r="G791" s="2"/>
      <c r="I791" s="2"/>
      <c r="J791" s="2"/>
    </row>
    <row r="792" spans="3:10" ht="15.75" customHeight="1">
      <c r="C792" s="2"/>
      <c r="E792" s="2"/>
      <c r="G792" s="2"/>
      <c r="I792" s="2"/>
      <c r="J792" s="2"/>
    </row>
    <row r="793" spans="3:10" ht="15.75" customHeight="1">
      <c r="C793" s="2"/>
      <c r="E793" s="2"/>
      <c r="G793" s="2"/>
      <c r="I793" s="2"/>
      <c r="J793" s="2"/>
    </row>
    <row r="794" spans="3:10" ht="15.75" customHeight="1">
      <c r="C794" s="2"/>
      <c r="E794" s="2"/>
      <c r="G794" s="2"/>
      <c r="I794" s="2"/>
      <c r="J794" s="2"/>
    </row>
    <row r="795" spans="3:10" ht="15.75" customHeight="1">
      <c r="C795" s="2"/>
      <c r="E795" s="2"/>
      <c r="G795" s="2"/>
      <c r="I795" s="2"/>
      <c r="J795" s="2"/>
    </row>
    <row r="796" spans="3:10" ht="15.75" customHeight="1">
      <c r="C796" s="2"/>
      <c r="E796" s="2"/>
      <c r="G796" s="2"/>
      <c r="I796" s="2"/>
      <c r="J796" s="2"/>
    </row>
    <row r="797" spans="3:10" ht="15.75" customHeight="1">
      <c r="C797" s="2"/>
      <c r="E797" s="2"/>
      <c r="G797" s="2"/>
      <c r="I797" s="2"/>
      <c r="J797" s="2"/>
    </row>
    <row r="798" spans="3:10" ht="15.75" customHeight="1">
      <c r="C798" s="2"/>
      <c r="E798" s="2"/>
      <c r="G798" s="2"/>
      <c r="I798" s="2"/>
      <c r="J798" s="2"/>
    </row>
    <row r="799" spans="3:10" ht="15.75" customHeight="1">
      <c r="C799" s="2"/>
      <c r="E799" s="2"/>
      <c r="G799" s="2"/>
      <c r="I799" s="2"/>
      <c r="J799" s="2"/>
    </row>
    <row r="800" spans="3:10" ht="15.75" customHeight="1">
      <c r="C800" s="2"/>
      <c r="E800" s="2"/>
      <c r="G800" s="2"/>
      <c r="I800" s="2"/>
      <c r="J800" s="2"/>
    </row>
    <row r="801" spans="3:10" ht="15.75" customHeight="1">
      <c r="C801" s="2"/>
      <c r="E801" s="2"/>
      <c r="G801" s="2"/>
      <c r="I801" s="2"/>
      <c r="J801" s="2"/>
    </row>
    <row r="802" spans="3:10" ht="15.75" customHeight="1">
      <c r="C802" s="2"/>
      <c r="E802" s="2"/>
      <c r="G802" s="2"/>
      <c r="I802" s="2"/>
      <c r="J802" s="2"/>
    </row>
    <row r="803" spans="3:10" ht="15.75" customHeight="1">
      <c r="C803" s="2"/>
      <c r="E803" s="2"/>
      <c r="G803" s="2"/>
      <c r="I803" s="2"/>
      <c r="J803" s="2"/>
    </row>
    <row r="804" spans="3:10" ht="15.75" customHeight="1">
      <c r="C804" s="2"/>
      <c r="E804" s="2"/>
      <c r="G804" s="2"/>
      <c r="I804" s="2"/>
      <c r="J804" s="2"/>
    </row>
    <row r="805" spans="3:10" ht="15.75" customHeight="1">
      <c r="C805" s="2"/>
      <c r="E805" s="2"/>
      <c r="G805" s="2"/>
      <c r="I805" s="2"/>
      <c r="J805" s="2"/>
    </row>
    <row r="806" spans="3:10" ht="15.75" customHeight="1">
      <c r="C806" s="2"/>
      <c r="E806" s="2"/>
      <c r="G806" s="2"/>
      <c r="I806" s="2"/>
      <c r="J806" s="2"/>
    </row>
    <row r="807" spans="3:10" ht="15.75" customHeight="1">
      <c r="C807" s="2"/>
      <c r="E807" s="2"/>
      <c r="G807" s="2"/>
      <c r="I807" s="2"/>
      <c r="J807" s="2"/>
    </row>
    <row r="808" spans="3:10" ht="15.75" customHeight="1">
      <c r="C808" s="2"/>
      <c r="E808" s="2"/>
      <c r="G808" s="2"/>
      <c r="I808" s="2"/>
      <c r="J808" s="2"/>
    </row>
    <row r="809" spans="3:10" ht="15.75" customHeight="1">
      <c r="C809" s="2"/>
      <c r="E809" s="2"/>
      <c r="G809" s="2"/>
      <c r="I809" s="2"/>
      <c r="J809" s="2"/>
    </row>
    <row r="810" spans="3:10" ht="15.75" customHeight="1">
      <c r="C810" s="2"/>
      <c r="E810" s="2"/>
      <c r="G810" s="2"/>
      <c r="I810" s="2"/>
      <c r="J810" s="2"/>
    </row>
    <row r="811" spans="3:10" ht="15.75" customHeight="1">
      <c r="C811" s="2"/>
      <c r="E811" s="2"/>
      <c r="G811" s="2"/>
      <c r="I811" s="2"/>
      <c r="J811" s="2"/>
    </row>
    <row r="812" spans="3:10" ht="15.75" customHeight="1">
      <c r="C812" s="2"/>
      <c r="E812" s="2"/>
      <c r="G812" s="2"/>
      <c r="I812" s="2"/>
      <c r="J812" s="2"/>
    </row>
    <row r="813" spans="3:10" ht="15.75" customHeight="1">
      <c r="C813" s="2"/>
      <c r="E813" s="2"/>
      <c r="G813" s="2"/>
      <c r="I813" s="2"/>
      <c r="J813" s="2"/>
    </row>
    <row r="814" spans="3:10" ht="15.75" customHeight="1">
      <c r="C814" s="2"/>
      <c r="E814" s="2"/>
      <c r="G814" s="2"/>
      <c r="I814" s="2"/>
      <c r="J814" s="2"/>
    </row>
    <row r="815" spans="3:10" ht="15.75" customHeight="1">
      <c r="C815" s="2"/>
      <c r="E815" s="2"/>
      <c r="G815" s="2"/>
      <c r="I815" s="2"/>
      <c r="J815" s="2"/>
    </row>
    <row r="816" spans="3:10" ht="15.75" customHeight="1">
      <c r="C816" s="2"/>
      <c r="E816" s="2"/>
      <c r="G816" s="2"/>
      <c r="I816" s="2"/>
      <c r="J816" s="2"/>
    </row>
    <row r="817" spans="3:10" ht="15.75" customHeight="1">
      <c r="C817" s="2"/>
      <c r="E817" s="2"/>
      <c r="G817" s="2"/>
      <c r="I817" s="2"/>
      <c r="J817" s="2"/>
    </row>
    <row r="818" spans="3:10" ht="15.75" customHeight="1">
      <c r="C818" s="2"/>
      <c r="E818" s="2"/>
      <c r="G818" s="2"/>
      <c r="I818" s="2"/>
      <c r="J818" s="2"/>
    </row>
    <row r="819" spans="3:10" ht="15.75" customHeight="1">
      <c r="C819" s="2"/>
      <c r="E819" s="2"/>
      <c r="G819" s="2"/>
      <c r="I819" s="2"/>
      <c r="J819" s="2"/>
    </row>
    <row r="820" spans="3:10" ht="15.75" customHeight="1">
      <c r="C820" s="2"/>
      <c r="E820" s="2"/>
      <c r="G820" s="2"/>
      <c r="I820" s="2"/>
      <c r="J820" s="2"/>
    </row>
    <row r="821" spans="3:10" ht="15.75" customHeight="1">
      <c r="C821" s="2"/>
      <c r="E821" s="2"/>
      <c r="G821" s="2"/>
      <c r="I821" s="2"/>
      <c r="J821" s="2"/>
    </row>
    <row r="822" spans="3:10" ht="15.75" customHeight="1">
      <c r="C822" s="2"/>
      <c r="E822" s="2"/>
      <c r="G822" s="2"/>
      <c r="I822" s="2"/>
      <c r="J822" s="2"/>
    </row>
    <row r="823" spans="3:10" ht="15.75" customHeight="1">
      <c r="C823" s="2"/>
      <c r="E823" s="2"/>
      <c r="G823" s="2"/>
      <c r="I823" s="2"/>
      <c r="J823" s="2"/>
    </row>
    <row r="824" spans="3:10" ht="15.75" customHeight="1">
      <c r="C824" s="2"/>
      <c r="E824" s="2"/>
      <c r="G824" s="2"/>
      <c r="I824" s="2"/>
      <c r="J824" s="2"/>
    </row>
    <row r="825" spans="3:10" ht="15.75" customHeight="1">
      <c r="C825" s="2"/>
      <c r="E825" s="2"/>
      <c r="G825" s="2"/>
      <c r="I825" s="2"/>
      <c r="J825" s="2"/>
    </row>
    <row r="826" spans="3:10" ht="15.75" customHeight="1">
      <c r="C826" s="2"/>
      <c r="E826" s="2"/>
      <c r="G826" s="2"/>
      <c r="I826" s="2"/>
      <c r="J826" s="2"/>
    </row>
    <row r="827" spans="3:10" ht="15.75" customHeight="1">
      <c r="C827" s="2"/>
      <c r="E827" s="2"/>
      <c r="G827" s="2"/>
      <c r="I827" s="2"/>
      <c r="J827" s="2"/>
    </row>
    <row r="828" spans="3:10" ht="15.75" customHeight="1">
      <c r="C828" s="2"/>
      <c r="E828" s="2"/>
      <c r="G828" s="2"/>
      <c r="I828" s="2"/>
      <c r="J828" s="2"/>
    </row>
    <row r="829" spans="3:10" ht="15.75" customHeight="1">
      <c r="C829" s="2"/>
      <c r="E829" s="2"/>
      <c r="G829" s="2"/>
      <c r="I829" s="2"/>
      <c r="J829" s="2"/>
    </row>
    <row r="830" spans="3:10" ht="15.75" customHeight="1">
      <c r="C830" s="2"/>
      <c r="E830" s="2"/>
      <c r="G830" s="2"/>
      <c r="I830" s="2"/>
      <c r="J830" s="2"/>
    </row>
    <row r="831" spans="3:10" ht="15.75" customHeight="1">
      <c r="C831" s="2"/>
      <c r="E831" s="2"/>
      <c r="G831" s="2"/>
      <c r="I831" s="2"/>
      <c r="J831" s="2"/>
    </row>
    <row r="832" spans="3:10" ht="15.75" customHeight="1">
      <c r="C832" s="2"/>
      <c r="E832" s="2"/>
      <c r="G832" s="2"/>
      <c r="I832" s="2"/>
      <c r="J832" s="2"/>
    </row>
    <row r="833" spans="3:10" ht="15.75" customHeight="1">
      <c r="C833" s="2"/>
      <c r="E833" s="2"/>
      <c r="G833" s="2"/>
      <c r="I833" s="2"/>
      <c r="J833" s="2"/>
    </row>
    <row r="834" spans="3:10" ht="15.75" customHeight="1">
      <c r="C834" s="2"/>
      <c r="E834" s="2"/>
      <c r="G834" s="2"/>
      <c r="I834" s="2"/>
      <c r="J834" s="2"/>
    </row>
    <row r="835" spans="3:10" ht="15.75" customHeight="1">
      <c r="C835" s="2"/>
      <c r="E835" s="2"/>
      <c r="G835" s="2"/>
      <c r="I835" s="2"/>
      <c r="J835" s="2"/>
    </row>
    <row r="836" spans="3:10" ht="15.75" customHeight="1">
      <c r="C836" s="2"/>
      <c r="E836" s="2"/>
      <c r="G836" s="2"/>
      <c r="I836" s="2"/>
      <c r="J836" s="2"/>
    </row>
    <row r="837" spans="3:10" ht="15.75" customHeight="1">
      <c r="C837" s="2"/>
      <c r="E837" s="2"/>
      <c r="G837" s="2"/>
      <c r="I837" s="2"/>
      <c r="J837" s="2"/>
    </row>
    <row r="838" spans="3:10" ht="15.75" customHeight="1">
      <c r="C838" s="2"/>
      <c r="E838" s="2"/>
      <c r="G838" s="2"/>
      <c r="I838" s="2"/>
      <c r="J838" s="2"/>
    </row>
    <row r="839" spans="3:10" ht="15.75" customHeight="1">
      <c r="C839" s="2"/>
      <c r="E839" s="2"/>
      <c r="G839" s="2"/>
      <c r="I839" s="2"/>
      <c r="J839" s="2"/>
    </row>
    <row r="840" spans="3:10" ht="15.75" customHeight="1">
      <c r="C840" s="2"/>
      <c r="E840" s="2"/>
      <c r="G840" s="2"/>
      <c r="I840" s="2"/>
      <c r="J840" s="2"/>
    </row>
    <row r="841" spans="3:10" ht="15.75" customHeight="1">
      <c r="C841" s="2"/>
      <c r="E841" s="2"/>
      <c r="G841" s="2"/>
      <c r="I841" s="2"/>
      <c r="J841" s="2"/>
    </row>
    <row r="842" spans="3:10" ht="15.75" customHeight="1">
      <c r="C842" s="2"/>
      <c r="E842" s="2"/>
      <c r="G842" s="2"/>
      <c r="I842" s="2"/>
      <c r="J842" s="2"/>
    </row>
    <row r="843" spans="3:10" ht="15.75" customHeight="1">
      <c r="C843" s="2"/>
      <c r="E843" s="2"/>
      <c r="G843" s="2"/>
      <c r="I843" s="2"/>
      <c r="J843" s="2"/>
    </row>
    <row r="844" spans="3:10" ht="15.75" customHeight="1">
      <c r="C844" s="2"/>
      <c r="E844" s="2"/>
      <c r="G844" s="2"/>
      <c r="I844" s="2"/>
      <c r="J844" s="2"/>
    </row>
    <row r="845" spans="3:10" ht="15.75" customHeight="1">
      <c r="C845" s="2"/>
      <c r="E845" s="2"/>
      <c r="G845" s="2"/>
      <c r="I845" s="2"/>
      <c r="J845" s="2"/>
    </row>
    <row r="846" spans="3:10" ht="15.75" customHeight="1">
      <c r="C846" s="2"/>
      <c r="E846" s="2"/>
      <c r="G846" s="2"/>
      <c r="I846" s="2"/>
      <c r="J846" s="2"/>
    </row>
    <row r="847" spans="3:10" ht="15.75" customHeight="1">
      <c r="C847" s="2"/>
      <c r="E847" s="2"/>
      <c r="G847" s="2"/>
      <c r="I847" s="2"/>
      <c r="J847" s="2"/>
    </row>
    <row r="848" spans="3:10" ht="15.75" customHeight="1">
      <c r="C848" s="2"/>
      <c r="E848" s="2"/>
      <c r="G848" s="2"/>
      <c r="I848" s="2"/>
      <c r="J848" s="2"/>
    </row>
    <row r="849" spans="3:10" ht="15.75" customHeight="1">
      <c r="C849" s="2"/>
      <c r="E849" s="2"/>
      <c r="G849" s="2"/>
      <c r="I849" s="2"/>
      <c r="J849" s="2"/>
    </row>
    <row r="850" spans="3:10" ht="15.75" customHeight="1">
      <c r="C850" s="2"/>
      <c r="E850" s="2"/>
      <c r="G850" s="2"/>
      <c r="I850" s="2"/>
      <c r="J850" s="2"/>
    </row>
    <row r="851" spans="3:10" ht="15.75" customHeight="1">
      <c r="C851" s="2"/>
      <c r="E851" s="2"/>
      <c r="G851" s="2"/>
      <c r="I851" s="2"/>
      <c r="J851" s="2"/>
    </row>
    <row r="852" spans="3:10" ht="15.75" customHeight="1">
      <c r="C852" s="2"/>
      <c r="E852" s="2"/>
      <c r="G852" s="2"/>
      <c r="I852" s="2"/>
      <c r="J852" s="2"/>
    </row>
    <row r="853" spans="3:10" ht="15.75" customHeight="1">
      <c r="C853" s="2"/>
      <c r="E853" s="2"/>
      <c r="G853" s="2"/>
      <c r="I853" s="2"/>
      <c r="J853" s="2"/>
    </row>
    <row r="854" spans="3:10" ht="15.75" customHeight="1">
      <c r="C854" s="2"/>
      <c r="E854" s="2"/>
      <c r="G854" s="2"/>
      <c r="I854" s="2"/>
      <c r="J854" s="2"/>
    </row>
    <row r="855" spans="3:10" ht="15.75" customHeight="1">
      <c r="C855" s="2"/>
      <c r="E855" s="2"/>
      <c r="G855" s="2"/>
      <c r="I855" s="2"/>
      <c r="J855" s="2"/>
    </row>
    <row r="856" spans="3:10" ht="15.75" customHeight="1">
      <c r="C856" s="2"/>
      <c r="E856" s="2"/>
      <c r="G856" s="2"/>
      <c r="I856" s="2"/>
      <c r="J856" s="2"/>
    </row>
    <row r="857" spans="3:10" ht="15.75" customHeight="1">
      <c r="C857" s="2"/>
      <c r="E857" s="2"/>
      <c r="G857" s="2"/>
      <c r="I857" s="2"/>
      <c r="J857" s="2"/>
    </row>
    <row r="858" spans="3:10" ht="15.75" customHeight="1">
      <c r="C858" s="2"/>
      <c r="E858" s="2"/>
      <c r="G858" s="2"/>
      <c r="I858" s="2"/>
      <c r="J858" s="2"/>
    </row>
    <row r="859" spans="3:10" ht="15.75" customHeight="1">
      <c r="C859" s="2"/>
      <c r="E859" s="2"/>
      <c r="G859" s="2"/>
      <c r="I859" s="2"/>
      <c r="J859" s="2"/>
    </row>
    <row r="860" spans="3:10" ht="15.75" customHeight="1">
      <c r="C860" s="2"/>
      <c r="E860" s="2"/>
      <c r="G860" s="2"/>
      <c r="I860" s="2"/>
      <c r="J860" s="2"/>
    </row>
    <row r="861" spans="3:10" ht="15.75" customHeight="1">
      <c r="C861" s="2"/>
      <c r="E861" s="2"/>
      <c r="G861" s="2"/>
      <c r="I861" s="2"/>
      <c r="J861" s="2"/>
    </row>
    <row r="862" spans="3:10" ht="15.75" customHeight="1">
      <c r="C862" s="2"/>
      <c r="E862" s="2"/>
      <c r="G862" s="2"/>
      <c r="I862" s="2"/>
      <c r="J862" s="2"/>
    </row>
    <row r="863" spans="3:10" ht="15.75" customHeight="1">
      <c r="C863" s="2"/>
      <c r="E863" s="2"/>
      <c r="G863" s="2"/>
      <c r="I863" s="2"/>
      <c r="J863" s="2"/>
    </row>
    <row r="864" spans="3:10" ht="15.75" customHeight="1">
      <c r="C864" s="2"/>
      <c r="E864" s="2"/>
      <c r="G864" s="2"/>
      <c r="I864" s="2"/>
      <c r="J864" s="2"/>
    </row>
    <row r="865" spans="3:10" ht="15.75" customHeight="1">
      <c r="C865" s="2"/>
      <c r="E865" s="2"/>
      <c r="G865" s="2"/>
      <c r="I865" s="2"/>
      <c r="J865" s="2"/>
    </row>
    <row r="866" spans="3:10" ht="15.75" customHeight="1">
      <c r="C866" s="2"/>
      <c r="E866" s="2"/>
      <c r="G866" s="2"/>
      <c r="I866" s="2"/>
      <c r="J866" s="2"/>
    </row>
    <row r="867" spans="3:10" ht="15.75" customHeight="1">
      <c r="C867" s="2"/>
      <c r="E867" s="2"/>
      <c r="G867" s="2"/>
      <c r="I867" s="2"/>
      <c r="J867" s="2"/>
    </row>
    <row r="868" spans="3:10" ht="15.75" customHeight="1">
      <c r="C868" s="2"/>
      <c r="E868" s="2"/>
      <c r="G868" s="2"/>
      <c r="I868" s="2"/>
      <c r="J868" s="2"/>
    </row>
    <row r="869" spans="3:10" ht="15.75" customHeight="1">
      <c r="C869" s="2"/>
      <c r="E869" s="2"/>
      <c r="G869" s="2"/>
      <c r="I869" s="2"/>
      <c r="J869" s="2"/>
    </row>
    <row r="870" spans="3:10" ht="15.75" customHeight="1">
      <c r="C870" s="2"/>
      <c r="E870" s="2"/>
      <c r="G870" s="2"/>
      <c r="I870" s="2"/>
      <c r="J870" s="2"/>
    </row>
    <row r="871" spans="3:10" ht="15.75" customHeight="1">
      <c r="C871" s="2"/>
      <c r="E871" s="2"/>
      <c r="G871" s="2"/>
      <c r="I871" s="2"/>
      <c r="J871" s="2"/>
    </row>
    <row r="872" spans="3:10" ht="15.75" customHeight="1">
      <c r="C872" s="2"/>
      <c r="E872" s="2"/>
      <c r="G872" s="2"/>
      <c r="I872" s="2"/>
      <c r="J872" s="2"/>
    </row>
    <row r="873" spans="3:10" ht="15.75" customHeight="1">
      <c r="C873" s="2"/>
      <c r="E873" s="2"/>
      <c r="G873" s="2"/>
      <c r="I873" s="2"/>
      <c r="J873" s="2"/>
    </row>
    <row r="874" spans="3:10" ht="15.75" customHeight="1">
      <c r="C874" s="2"/>
      <c r="E874" s="2"/>
      <c r="G874" s="2"/>
      <c r="I874" s="2"/>
      <c r="J874" s="2"/>
    </row>
    <row r="875" spans="3:10" ht="15.75" customHeight="1">
      <c r="C875" s="2"/>
      <c r="E875" s="2"/>
      <c r="G875" s="2"/>
      <c r="I875" s="2"/>
      <c r="J875" s="2"/>
    </row>
    <row r="876" spans="3:10" ht="15.75" customHeight="1">
      <c r="C876" s="2"/>
      <c r="E876" s="2"/>
      <c r="G876" s="2"/>
      <c r="I876" s="2"/>
      <c r="J876" s="2"/>
    </row>
    <row r="877" spans="3:10" ht="15.75" customHeight="1">
      <c r="C877" s="2"/>
      <c r="E877" s="2"/>
      <c r="G877" s="2"/>
      <c r="I877" s="2"/>
      <c r="J877" s="2"/>
    </row>
    <row r="878" spans="3:10" ht="15.75" customHeight="1">
      <c r="C878" s="2"/>
      <c r="E878" s="2"/>
      <c r="G878" s="2"/>
      <c r="I878" s="2"/>
      <c r="J878" s="2"/>
    </row>
    <row r="879" spans="3:10" ht="15.75" customHeight="1">
      <c r="C879" s="2"/>
      <c r="E879" s="2"/>
      <c r="G879" s="2"/>
      <c r="I879" s="2"/>
      <c r="J879" s="2"/>
    </row>
    <row r="880" spans="3:10" ht="15.75" customHeight="1">
      <c r="C880" s="2"/>
      <c r="E880" s="2"/>
      <c r="G880" s="2"/>
      <c r="I880" s="2"/>
      <c r="J880" s="2"/>
    </row>
    <row r="881" spans="3:10" ht="15.75" customHeight="1">
      <c r="C881" s="2"/>
      <c r="E881" s="2"/>
      <c r="G881" s="2"/>
      <c r="I881" s="2"/>
      <c r="J881" s="2"/>
    </row>
    <row r="882" spans="3:10" ht="15.75" customHeight="1">
      <c r="C882" s="2"/>
      <c r="E882" s="2"/>
      <c r="G882" s="2"/>
      <c r="I882" s="2"/>
      <c r="J882" s="2"/>
    </row>
    <row r="883" spans="3:10" ht="15.75" customHeight="1">
      <c r="C883" s="2"/>
      <c r="E883" s="2"/>
      <c r="G883" s="2"/>
      <c r="I883" s="2"/>
      <c r="J883" s="2"/>
    </row>
    <row r="884" spans="3:10" ht="15.75" customHeight="1">
      <c r="C884" s="2"/>
      <c r="E884" s="2"/>
      <c r="G884" s="2"/>
      <c r="I884" s="2"/>
      <c r="J884" s="2"/>
    </row>
    <row r="885" spans="3:10" ht="15.75" customHeight="1">
      <c r="C885" s="2"/>
      <c r="E885" s="2"/>
      <c r="G885" s="2"/>
      <c r="I885" s="2"/>
      <c r="J885" s="2"/>
    </row>
    <row r="886" spans="3:10" ht="15.75" customHeight="1">
      <c r="C886" s="2"/>
      <c r="E886" s="2"/>
      <c r="G886" s="2"/>
      <c r="I886" s="2"/>
      <c r="J886" s="2"/>
    </row>
    <row r="887" spans="3:10" ht="15.75" customHeight="1">
      <c r="C887" s="2"/>
      <c r="E887" s="2"/>
      <c r="G887" s="2"/>
      <c r="I887" s="2"/>
      <c r="J887" s="2"/>
    </row>
    <row r="888" spans="3:10" ht="15.75" customHeight="1">
      <c r="C888" s="2"/>
      <c r="E888" s="2"/>
      <c r="G888" s="2"/>
      <c r="I888" s="2"/>
      <c r="J888" s="2"/>
    </row>
    <row r="889" spans="3:10" ht="15.75" customHeight="1">
      <c r="C889" s="2"/>
      <c r="E889" s="2"/>
      <c r="G889" s="2"/>
      <c r="I889" s="2"/>
      <c r="J889" s="2"/>
    </row>
    <row r="890" spans="3:10" ht="15.75" customHeight="1">
      <c r="C890" s="2"/>
      <c r="E890" s="2"/>
      <c r="G890" s="2"/>
      <c r="I890" s="2"/>
      <c r="J890" s="2"/>
    </row>
    <row r="891" spans="3:10" ht="15.75" customHeight="1">
      <c r="C891" s="2"/>
      <c r="E891" s="2"/>
      <c r="G891" s="2"/>
      <c r="I891" s="2"/>
      <c r="J891" s="2"/>
    </row>
    <row r="892" spans="3:10" ht="15.75" customHeight="1">
      <c r="C892" s="2"/>
      <c r="E892" s="2"/>
      <c r="G892" s="2"/>
      <c r="I892" s="2"/>
      <c r="J892" s="2"/>
    </row>
    <row r="893" spans="3:10" ht="15.75" customHeight="1">
      <c r="C893" s="2"/>
      <c r="E893" s="2"/>
      <c r="G893" s="2"/>
      <c r="I893" s="2"/>
      <c r="J893" s="2"/>
    </row>
    <row r="894" spans="3:10" ht="15.75" customHeight="1">
      <c r="C894" s="2"/>
      <c r="E894" s="2"/>
      <c r="G894" s="2"/>
      <c r="I894" s="2"/>
      <c r="J894" s="2"/>
    </row>
    <row r="895" spans="3:10" ht="15.75" customHeight="1">
      <c r="C895" s="2"/>
      <c r="E895" s="2"/>
      <c r="G895" s="2"/>
      <c r="I895" s="2"/>
      <c r="J895" s="2"/>
    </row>
    <row r="896" spans="3:10" ht="15.75" customHeight="1">
      <c r="C896" s="2"/>
      <c r="E896" s="2"/>
      <c r="G896" s="2"/>
      <c r="I896" s="2"/>
      <c r="J896" s="2"/>
    </row>
    <row r="897" spans="3:10" ht="15.75" customHeight="1">
      <c r="C897" s="2"/>
      <c r="E897" s="2"/>
      <c r="G897" s="2"/>
      <c r="I897" s="2"/>
      <c r="J897" s="2"/>
    </row>
    <row r="898" spans="3:10" ht="15.75" customHeight="1">
      <c r="C898" s="2"/>
      <c r="E898" s="2"/>
      <c r="G898" s="2"/>
      <c r="I898" s="2"/>
      <c r="J898" s="2"/>
    </row>
    <row r="899" spans="3:10" ht="15.75" customHeight="1">
      <c r="C899" s="2"/>
      <c r="E899" s="2"/>
      <c r="G899" s="2"/>
      <c r="I899" s="2"/>
      <c r="J899" s="2"/>
    </row>
    <row r="900" spans="3:10" ht="15.75" customHeight="1">
      <c r="C900" s="2"/>
      <c r="E900" s="2"/>
      <c r="G900" s="2"/>
      <c r="I900" s="2"/>
      <c r="J900" s="2"/>
    </row>
    <row r="901" spans="3:10" ht="15.75" customHeight="1">
      <c r="C901" s="2"/>
      <c r="E901" s="2"/>
      <c r="G901" s="2"/>
      <c r="I901" s="2"/>
      <c r="J901" s="2"/>
    </row>
    <row r="902" spans="3:10" ht="15.75" customHeight="1">
      <c r="C902" s="2"/>
      <c r="E902" s="2"/>
      <c r="G902" s="2"/>
      <c r="I902" s="2"/>
      <c r="J902" s="2"/>
    </row>
    <row r="903" spans="3:10" ht="15.75" customHeight="1">
      <c r="C903" s="2"/>
      <c r="E903" s="2"/>
      <c r="G903" s="2"/>
      <c r="I903" s="2"/>
      <c r="J903" s="2"/>
    </row>
    <row r="904" spans="3:10" ht="15.75" customHeight="1">
      <c r="C904" s="2"/>
      <c r="E904" s="2"/>
      <c r="G904" s="2"/>
      <c r="I904" s="2"/>
      <c r="J904" s="2"/>
    </row>
    <row r="905" spans="3:10" ht="15.75" customHeight="1">
      <c r="C905" s="2"/>
      <c r="E905" s="2"/>
      <c r="G905" s="2"/>
      <c r="I905" s="2"/>
      <c r="J905" s="2"/>
    </row>
    <row r="906" spans="3:10" ht="15.75" customHeight="1">
      <c r="C906" s="2"/>
      <c r="E906" s="2"/>
      <c r="G906" s="2"/>
      <c r="I906" s="2"/>
      <c r="J906" s="2"/>
    </row>
    <row r="907" spans="3:10" ht="15.75" customHeight="1">
      <c r="C907" s="2"/>
      <c r="E907" s="2"/>
      <c r="G907" s="2"/>
      <c r="I907" s="2"/>
      <c r="J907" s="2"/>
    </row>
    <row r="908" spans="3:10" ht="15.75" customHeight="1">
      <c r="C908" s="2"/>
      <c r="E908" s="2"/>
      <c r="G908" s="2"/>
      <c r="I908" s="2"/>
      <c r="J908" s="2"/>
    </row>
    <row r="909" spans="3:10" ht="15.75" customHeight="1">
      <c r="C909" s="2"/>
      <c r="E909" s="2"/>
      <c r="G909" s="2"/>
      <c r="I909" s="2"/>
      <c r="J909" s="2"/>
    </row>
    <row r="910" spans="3:10" ht="15.75" customHeight="1">
      <c r="C910" s="2"/>
      <c r="E910" s="2"/>
      <c r="G910" s="2"/>
      <c r="I910" s="2"/>
      <c r="J910" s="2"/>
    </row>
    <row r="911" spans="3:10" ht="15.75" customHeight="1">
      <c r="C911" s="2"/>
      <c r="E911" s="2"/>
      <c r="G911" s="2"/>
      <c r="I911" s="2"/>
      <c r="J911" s="2"/>
    </row>
    <row r="912" spans="3:10" ht="15.75" customHeight="1">
      <c r="C912" s="2"/>
      <c r="E912" s="2"/>
      <c r="G912" s="2"/>
      <c r="I912" s="2"/>
      <c r="J912" s="2"/>
    </row>
    <row r="913" spans="3:10" ht="15.75" customHeight="1">
      <c r="C913" s="2"/>
      <c r="E913" s="2"/>
      <c r="G913" s="2"/>
      <c r="I913" s="2"/>
      <c r="J913" s="2"/>
    </row>
    <row r="914" spans="3:10" ht="15.75" customHeight="1">
      <c r="C914" s="2"/>
      <c r="E914" s="2"/>
      <c r="G914" s="2"/>
      <c r="I914" s="2"/>
      <c r="J914" s="2"/>
    </row>
    <row r="915" spans="3:10" ht="15.75" customHeight="1">
      <c r="C915" s="2"/>
      <c r="E915" s="2"/>
      <c r="G915" s="2"/>
      <c r="I915" s="2"/>
      <c r="J915" s="2"/>
    </row>
    <row r="916" spans="3:10" ht="15.75" customHeight="1">
      <c r="C916" s="2"/>
      <c r="E916" s="2"/>
      <c r="G916" s="2"/>
      <c r="I916" s="2"/>
      <c r="J916" s="2"/>
    </row>
    <row r="917" spans="3:10" ht="15.75" customHeight="1">
      <c r="C917" s="2"/>
      <c r="E917" s="2"/>
      <c r="G917" s="2"/>
      <c r="I917" s="2"/>
      <c r="J917" s="2"/>
    </row>
    <row r="918" spans="3:10" ht="15.75" customHeight="1">
      <c r="C918" s="2"/>
      <c r="E918" s="2"/>
      <c r="G918" s="2"/>
      <c r="I918" s="2"/>
      <c r="J918" s="2"/>
    </row>
    <row r="919" spans="3:10" ht="15.75" customHeight="1">
      <c r="C919" s="2"/>
      <c r="E919" s="2"/>
      <c r="G919" s="2"/>
      <c r="I919" s="2"/>
      <c r="J919" s="2"/>
    </row>
    <row r="920" spans="3:10" ht="15.75" customHeight="1">
      <c r="C920" s="2"/>
      <c r="E920" s="2"/>
      <c r="G920" s="2"/>
      <c r="I920" s="2"/>
      <c r="J920" s="2"/>
    </row>
    <row r="921" spans="3:10" ht="15.75" customHeight="1">
      <c r="C921" s="2"/>
      <c r="E921" s="2"/>
      <c r="G921" s="2"/>
      <c r="I921" s="2"/>
      <c r="J921" s="2"/>
    </row>
    <row r="922" spans="3:10" ht="15.75" customHeight="1">
      <c r="C922" s="2"/>
      <c r="E922" s="2"/>
      <c r="G922" s="2"/>
      <c r="I922" s="2"/>
      <c r="J922" s="2"/>
    </row>
    <row r="923" spans="3:10" ht="15.75" customHeight="1">
      <c r="C923" s="2"/>
      <c r="E923" s="2"/>
      <c r="G923" s="2"/>
      <c r="I923" s="2"/>
      <c r="J923" s="2"/>
    </row>
    <row r="924" spans="3:10" ht="15.75" customHeight="1">
      <c r="C924" s="2"/>
      <c r="E924" s="2"/>
      <c r="G924" s="2"/>
      <c r="I924" s="2"/>
      <c r="J924" s="2"/>
    </row>
    <row r="925" spans="3:10" ht="15.75" customHeight="1">
      <c r="C925" s="2"/>
      <c r="E925" s="2"/>
      <c r="G925" s="2"/>
      <c r="I925" s="2"/>
      <c r="J925" s="2"/>
    </row>
    <row r="926" spans="3:10" ht="15.75" customHeight="1">
      <c r="C926" s="2"/>
      <c r="E926" s="2"/>
      <c r="G926" s="2"/>
      <c r="I926" s="2"/>
      <c r="J926" s="2"/>
    </row>
    <row r="927" spans="3:10" ht="15.75" customHeight="1">
      <c r="C927" s="2"/>
      <c r="E927" s="2"/>
      <c r="G927" s="2"/>
      <c r="I927" s="2"/>
      <c r="J927" s="2"/>
    </row>
    <row r="928" spans="3:10" ht="15.75" customHeight="1">
      <c r="C928" s="2"/>
      <c r="E928" s="2"/>
      <c r="G928" s="2"/>
      <c r="I928" s="2"/>
      <c r="J928" s="2"/>
    </row>
    <row r="929" spans="3:10" ht="15.75" customHeight="1">
      <c r="C929" s="2"/>
      <c r="E929" s="2"/>
      <c r="G929" s="2"/>
      <c r="I929" s="2"/>
      <c r="J929" s="2"/>
    </row>
    <row r="930" spans="3:10" ht="15.75" customHeight="1">
      <c r="C930" s="2"/>
      <c r="E930" s="2"/>
      <c r="G930" s="2"/>
      <c r="I930" s="2"/>
      <c r="J930" s="2"/>
    </row>
    <row r="931" spans="3:10" ht="15.75" customHeight="1">
      <c r="C931" s="2"/>
      <c r="E931" s="2"/>
      <c r="G931" s="2"/>
      <c r="I931" s="2"/>
      <c r="J931" s="2"/>
    </row>
    <row r="932" spans="3:10" ht="15.75" customHeight="1">
      <c r="C932" s="2"/>
      <c r="E932" s="2"/>
      <c r="G932" s="2"/>
      <c r="I932" s="2"/>
      <c r="J932" s="2"/>
    </row>
    <row r="933" spans="3:10" ht="15.75" customHeight="1">
      <c r="C933" s="2"/>
      <c r="E933" s="2"/>
      <c r="G933" s="2"/>
      <c r="I933" s="2"/>
      <c r="J933" s="2"/>
    </row>
    <row r="934" spans="3:10" ht="15.75" customHeight="1">
      <c r="C934" s="2"/>
      <c r="E934" s="2"/>
      <c r="G934" s="2"/>
      <c r="I934" s="2"/>
      <c r="J934" s="2"/>
    </row>
    <row r="935" spans="3:10" ht="15.75" customHeight="1">
      <c r="C935" s="2"/>
      <c r="E935" s="2"/>
      <c r="G935" s="2"/>
      <c r="I935" s="2"/>
      <c r="J935" s="2"/>
    </row>
    <row r="936" spans="3:10" ht="15.75" customHeight="1">
      <c r="C936" s="2"/>
      <c r="E936" s="2"/>
      <c r="G936" s="2"/>
      <c r="I936" s="2"/>
      <c r="J936" s="2"/>
    </row>
    <row r="937" spans="3:10" ht="15.75" customHeight="1">
      <c r="C937" s="2"/>
      <c r="E937" s="2"/>
      <c r="G937" s="2"/>
      <c r="I937" s="2"/>
      <c r="J937" s="2"/>
    </row>
    <row r="938" spans="3:10" ht="15.75" customHeight="1">
      <c r="C938" s="2"/>
      <c r="E938" s="2"/>
      <c r="G938" s="2"/>
      <c r="I938" s="2"/>
      <c r="J938" s="2"/>
    </row>
    <row r="939" spans="3:10" ht="15.75" customHeight="1">
      <c r="C939" s="2"/>
      <c r="E939" s="2"/>
      <c r="G939" s="2"/>
      <c r="I939" s="2"/>
      <c r="J939" s="2"/>
    </row>
    <row r="940" spans="3:10" ht="15.75" customHeight="1">
      <c r="C940" s="2"/>
      <c r="E940" s="2"/>
      <c r="G940" s="2"/>
      <c r="I940" s="2"/>
      <c r="J940" s="2"/>
    </row>
    <row r="941" spans="3:10" ht="15.75" customHeight="1">
      <c r="C941" s="2"/>
      <c r="E941" s="2"/>
      <c r="G941" s="2"/>
      <c r="I941" s="2"/>
      <c r="J941" s="2"/>
    </row>
    <row r="942" spans="3:10" ht="15.75" customHeight="1">
      <c r="C942" s="2"/>
      <c r="E942" s="2"/>
      <c r="G942" s="2"/>
      <c r="I942" s="2"/>
      <c r="J942" s="2"/>
    </row>
    <row r="943" spans="3:10" ht="15.75" customHeight="1">
      <c r="C943" s="2"/>
      <c r="E943" s="2"/>
      <c r="G943" s="2"/>
      <c r="I943" s="2"/>
      <c r="J943" s="2"/>
    </row>
    <row r="944" spans="3:10" ht="15.75" customHeight="1">
      <c r="C944" s="2"/>
      <c r="E944" s="2"/>
      <c r="G944" s="2"/>
      <c r="I944" s="2"/>
      <c r="J944" s="2"/>
    </row>
    <row r="945" spans="3:10" ht="15.75" customHeight="1">
      <c r="C945" s="2"/>
      <c r="E945" s="2"/>
      <c r="G945" s="2"/>
      <c r="I945" s="2"/>
      <c r="J945" s="2"/>
    </row>
    <row r="946" spans="3:10" ht="15.75" customHeight="1">
      <c r="C946" s="2"/>
      <c r="E946" s="2"/>
      <c r="G946" s="2"/>
      <c r="I946" s="2"/>
      <c r="J946" s="2"/>
    </row>
    <row r="947" spans="3:10" ht="15.75" customHeight="1">
      <c r="C947" s="2"/>
      <c r="E947" s="2"/>
      <c r="G947" s="2"/>
      <c r="I947" s="2"/>
      <c r="J947" s="2"/>
    </row>
    <row r="948" spans="3:10" ht="15.75" customHeight="1">
      <c r="C948" s="2"/>
      <c r="E948" s="2"/>
      <c r="G948" s="2"/>
      <c r="I948" s="2"/>
      <c r="J948" s="2"/>
    </row>
    <row r="949" spans="3:10" ht="15.75" customHeight="1">
      <c r="C949" s="2"/>
      <c r="E949" s="2"/>
      <c r="G949" s="2"/>
      <c r="I949" s="2"/>
      <c r="J949" s="2"/>
    </row>
    <row r="950" spans="3:10" ht="15.75" customHeight="1">
      <c r="C950" s="2"/>
      <c r="E950" s="2"/>
      <c r="G950" s="2"/>
      <c r="I950" s="2"/>
      <c r="J950" s="2"/>
    </row>
    <row r="951" spans="3:10" ht="15.75" customHeight="1">
      <c r="C951" s="2"/>
      <c r="E951" s="2"/>
      <c r="G951" s="2"/>
      <c r="I951" s="2"/>
      <c r="J951" s="2"/>
    </row>
    <row r="952" spans="3:10" ht="15.75" customHeight="1">
      <c r="C952" s="2"/>
      <c r="E952" s="2"/>
      <c r="G952" s="2"/>
      <c r="I952" s="2"/>
      <c r="J952" s="2"/>
    </row>
    <row r="953" spans="3:10" ht="15.75" customHeight="1">
      <c r="C953" s="2"/>
      <c r="E953" s="2"/>
      <c r="G953" s="2"/>
      <c r="I953" s="2"/>
      <c r="J953" s="2"/>
    </row>
    <row r="954" spans="3:10" ht="15.75" customHeight="1">
      <c r="C954" s="2"/>
      <c r="E954" s="2"/>
      <c r="G954" s="2"/>
      <c r="I954" s="2"/>
      <c r="J954" s="2"/>
    </row>
    <row r="955" spans="3:10" ht="15.75" customHeight="1">
      <c r="C955" s="2"/>
      <c r="E955" s="2"/>
      <c r="G955" s="2"/>
      <c r="I955" s="2"/>
      <c r="J955" s="2"/>
    </row>
    <row r="956" spans="3:10" ht="15.75" customHeight="1">
      <c r="C956" s="2"/>
      <c r="E956" s="2"/>
      <c r="G956" s="2"/>
      <c r="I956" s="2"/>
      <c r="J956" s="2"/>
    </row>
    <row r="957" spans="3:10" ht="15.75" customHeight="1">
      <c r="C957" s="2"/>
      <c r="E957" s="2"/>
      <c r="G957" s="2"/>
      <c r="I957" s="2"/>
      <c r="J957" s="2"/>
    </row>
    <row r="958" spans="3:10" ht="15.75" customHeight="1">
      <c r="C958" s="2"/>
      <c r="E958" s="2"/>
      <c r="G958" s="2"/>
      <c r="I958" s="2"/>
      <c r="J958" s="2"/>
    </row>
    <row r="959" spans="3:10" ht="15.75" customHeight="1">
      <c r="C959" s="2"/>
      <c r="E959" s="2"/>
      <c r="G959" s="2"/>
      <c r="I959" s="2"/>
      <c r="J959" s="2"/>
    </row>
    <row r="960" spans="3:10" ht="15.75" customHeight="1">
      <c r="C960" s="2"/>
      <c r="E960" s="2"/>
      <c r="G960" s="2"/>
      <c r="I960" s="2"/>
      <c r="J960" s="2"/>
    </row>
    <row r="961" spans="3:10" ht="15.75" customHeight="1">
      <c r="C961" s="2"/>
      <c r="E961" s="2"/>
      <c r="G961" s="2"/>
      <c r="I961" s="2"/>
      <c r="J961" s="2"/>
    </row>
    <row r="962" spans="3:10" ht="15.75" customHeight="1">
      <c r="C962" s="2"/>
      <c r="E962" s="2"/>
      <c r="G962" s="2"/>
      <c r="I962" s="2"/>
      <c r="J962" s="2"/>
    </row>
    <row r="963" spans="3:10" ht="15.75" customHeight="1">
      <c r="C963" s="2"/>
      <c r="E963" s="2"/>
      <c r="G963" s="2"/>
      <c r="I963" s="2"/>
      <c r="J963" s="2"/>
    </row>
    <row r="964" spans="3:10" ht="15.75" customHeight="1">
      <c r="C964" s="2"/>
      <c r="E964" s="2"/>
      <c r="G964" s="2"/>
      <c r="I964" s="2"/>
      <c r="J964" s="2"/>
    </row>
    <row r="965" spans="3:10" ht="15.75" customHeight="1">
      <c r="C965" s="2"/>
      <c r="E965" s="2"/>
      <c r="G965" s="2"/>
      <c r="I965" s="2"/>
      <c r="J965" s="2"/>
    </row>
    <row r="966" spans="3:10" ht="15.75" customHeight="1">
      <c r="C966" s="2"/>
      <c r="E966" s="2"/>
      <c r="G966" s="2"/>
      <c r="I966" s="2"/>
      <c r="J966" s="2"/>
    </row>
    <row r="967" spans="3:10" ht="15.75" customHeight="1">
      <c r="C967" s="2"/>
      <c r="E967" s="2"/>
      <c r="G967" s="2"/>
      <c r="I967" s="2"/>
      <c r="J967" s="2"/>
    </row>
    <row r="968" spans="3:10" ht="15.75" customHeight="1">
      <c r="C968" s="2"/>
      <c r="E968" s="2"/>
      <c r="G968" s="2"/>
      <c r="I968" s="2"/>
      <c r="J968" s="2"/>
    </row>
    <row r="969" spans="3:10" ht="15.75" customHeight="1">
      <c r="C969" s="2"/>
      <c r="E969" s="2"/>
      <c r="G969" s="2"/>
      <c r="I969" s="2"/>
      <c r="J969" s="2"/>
    </row>
    <row r="970" spans="3:10" ht="15.75" customHeight="1">
      <c r="C970" s="2"/>
      <c r="E970" s="2"/>
      <c r="G970" s="2"/>
      <c r="I970" s="2"/>
      <c r="J970" s="2"/>
    </row>
    <row r="971" spans="3:10" ht="15.75" customHeight="1">
      <c r="C971" s="2"/>
      <c r="E971" s="2"/>
      <c r="G971" s="2"/>
      <c r="I971" s="2"/>
      <c r="J971" s="2"/>
    </row>
    <row r="972" spans="3:10" ht="15.75" customHeight="1">
      <c r="C972" s="2"/>
      <c r="E972" s="2"/>
      <c r="G972" s="2"/>
      <c r="I972" s="2"/>
      <c r="J972" s="2"/>
    </row>
    <row r="973" spans="3:10" ht="15.75" customHeight="1">
      <c r="C973" s="2"/>
      <c r="E973" s="2"/>
      <c r="G973" s="2"/>
      <c r="I973" s="2"/>
      <c r="J973" s="2"/>
    </row>
    <row r="974" spans="3:10" ht="15.75" customHeight="1">
      <c r="C974" s="2"/>
      <c r="E974" s="2"/>
      <c r="G974" s="2"/>
      <c r="I974" s="2"/>
      <c r="J974" s="2"/>
    </row>
    <row r="975" spans="3:10" ht="15.75" customHeight="1">
      <c r="C975" s="2"/>
      <c r="E975" s="2"/>
      <c r="G975" s="2"/>
      <c r="I975" s="2"/>
      <c r="J975" s="2"/>
    </row>
    <row r="976" spans="3:10" ht="15.75" customHeight="1">
      <c r="C976" s="2"/>
      <c r="E976" s="2"/>
      <c r="G976" s="2"/>
      <c r="I976" s="2"/>
      <c r="J976" s="2"/>
    </row>
    <row r="977" spans="3:10" ht="15.75" customHeight="1">
      <c r="C977" s="2"/>
      <c r="E977" s="2"/>
      <c r="G977" s="2"/>
      <c r="I977" s="2"/>
      <c r="J977" s="2"/>
    </row>
    <row r="978" spans="3:10" ht="15.75" customHeight="1">
      <c r="C978" s="2"/>
      <c r="E978" s="2"/>
      <c r="G978" s="2"/>
      <c r="I978" s="2"/>
      <c r="J978" s="2"/>
    </row>
    <row r="979" spans="3:10" ht="15.75" customHeight="1">
      <c r="C979" s="2"/>
      <c r="E979" s="2"/>
      <c r="G979" s="2"/>
      <c r="I979" s="2"/>
      <c r="J979" s="2"/>
    </row>
    <row r="980" spans="3:10" ht="15.75" customHeight="1">
      <c r="C980" s="2"/>
      <c r="E980" s="2"/>
      <c r="G980" s="2"/>
      <c r="I980" s="2"/>
      <c r="J980" s="2"/>
    </row>
    <row r="981" spans="3:10" ht="15.75" customHeight="1">
      <c r="C981" s="2"/>
      <c r="E981" s="2"/>
      <c r="G981" s="2"/>
      <c r="I981" s="2"/>
      <c r="J981" s="2"/>
    </row>
    <row r="982" spans="3:10" ht="15.75" customHeight="1">
      <c r="C982" s="2"/>
      <c r="E982" s="2"/>
      <c r="G982" s="2"/>
      <c r="I982" s="2"/>
      <c r="J982" s="2"/>
    </row>
    <row r="983" spans="3:10" ht="15.75" customHeight="1">
      <c r="C983" s="2"/>
      <c r="E983" s="2"/>
      <c r="G983" s="2"/>
      <c r="I983" s="2"/>
      <c r="J983" s="2"/>
    </row>
    <row r="984" spans="3:10" ht="15.75" customHeight="1">
      <c r="C984" s="2"/>
      <c r="E984" s="2"/>
      <c r="G984" s="2"/>
      <c r="I984" s="2"/>
      <c r="J984" s="2"/>
    </row>
    <row r="985" spans="3:10" ht="15.75" customHeight="1">
      <c r="C985" s="2"/>
      <c r="E985" s="2"/>
      <c r="G985" s="2"/>
      <c r="I985" s="2"/>
      <c r="J985" s="2"/>
    </row>
    <row r="986" spans="3:10" ht="15.75" customHeight="1">
      <c r="C986" s="2"/>
      <c r="E986" s="2"/>
      <c r="G986" s="2"/>
      <c r="I986" s="2"/>
      <c r="J986" s="2"/>
    </row>
    <row r="987" spans="3:10" ht="15.75" customHeight="1">
      <c r="C987" s="2"/>
      <c r="E987" s="2"/>
      <c r="G987" s="2"/>
      <c r="I987" s="2"/>
      <c r="J987" s="2"/>
    </row>
    <row r="988" spans="3:10" ht="15.75" customHeight="1">
      <c r="C988" s="2"/>
      <c r="E988" s="2"/>
      <c r="G988" s="2"/>
      <c r="I988" s="2"/>
      <c r="J988" s="2"/>
    </row>
    <row r="989" spans="3:10" ht="15.75" customHeight="1">
      <c r="C989" s="2"/>
      <c r="E989" s="2"/>
      <c r="G989" s="2"/>
      <c r="I989" s="2"/>
      <c r="J989" s="2"/>
    </row>
    <row r="990" spans="3:10" ht="15.75" customHeight="1">
      <c r="C990" s="2"/>
      <c r="E990" s="2"/>
      <c r="G990" s="2"/>
      <c r="I990" s="2"/>
      <c r="J990" s="2"/>
    </row>
    <row r="991" spans="3:10" ht="15.75" customHeight="1">
      <c r="C991" s="2"/>
      <c r="E991" s="2"/>
      <c r="G991" s="2"/>
      <c r="I991" s="2"/>
      <c r="J991" s="2"/>
    </row>
    <row r="992" spans="3:10" ht="15.75" customHeight="1">
      <c r="C992" s="2"/>
      <c r="E992" s="2"/>
      <c r="G992" s="2"/>
      <c r="I992" s="2"/>
      <c r="J992" s="2"/>
    </row>
    <row r="993" spans="3:10" ht="15.75" customHeight="1">
      <c r="C993" s="2"/>
      <c r="E993" s="2"/>
      <c r="G993" s="2"/>
      <c r="I993" s="2"/>
      <c r="J993" s="2"/>
    </row>
    <row r="994" spans="3:10" ht="15.75" customHeight="1">
      <c r="C994" s="2"/>
      <c r="E994" s="2"/>
      <c r="G994" s="2"/>
      <c r="I994" s="2"/>
      <c r="J994" s="2"/>
    </row>
    <row r="995" spans="3:10" ht="15.75" customHeight="1">
      <c r="C995" s="2"/>
      <c r="E995" s="2"/>
      <c r="G995" s="2"/>
      <c r="I995" s="2"/>
      <c r="J995" s="2"/>
    </row>
    <row r="996" spans="3:10" ht="15.75" customHeight="1">
      <c r="C996" s="2"/>
      <c r="E996" s="2"/>
      <c r="G996" s="2"/>
      <c r="I996" s="2"/>
      <c r="J996" s="2"/>
    </row>
    <row r="997" spans="3:10" ht="15.75" customHeight="1">
      <c r="C997" s="2"/>
      <c r="E997" s="2"/>
      <c r="G997" s="2"/>
      <c r="I997" s="2"/>
      <c r="J997" s="2"/>
    </row>
    <row r="998" spans="3:10" ht="15.75" customHeight="1">
      <c r="C998" s="2"/>
      <c r="E998" s="2"/>
      <c r="G998" s="2"/>
      <c r="I998" s="2"/>
      <c r="J998" s="2"/>
    </row>
    <row r="999" spans="3:10" ht="15.75" customHeight="1">
      <c r="C999" s="2"/>
      <c r="E999" s="2"/>
      <c r="G999" s="2"/>
      <c r="I999" s="2"/>
      <c r="J999" s="2"/>
    </row>
    <row r="1000" spans="3:10" ht="15.75" customHeight="1">
      <c r="C1000" s="2"/>
      <c r="E1000" s="2"/>
      <c r="G1000" s="2"/>
      <c r="I1000" s="2"/>
      <c r="J1000" s="2"/>
    </row>
  </sheetData>
  <mergeCells count="23">
    <mergeCell ref="B24:B25"/>
    <mergeCell ref="C24:C25"/>
    <mergeCell ref="D15:D16"/>
    <mergeCell ref="B18:B19"/>
    <mergeCell ref="E18:E19"/>
    <mergeCell ref="D12:D13"/>
    <mergeCell ref="E12:E13"/>
    <mergeCell ref="B21:B22"/>
    <mergeCell ref="C21:C22"/>
    <mergeCell ref="J6:J7"/>
    <mergeCell ref="C18:C19"/>
    <mergeCell ref="D18:D19"/>
    <mergeCell ref="G9:G10"/>
    <mergeCell ref="E15:E16"/>
    <mergeCell ref="G12:G13"/>
    <mergeCell ref="F9:F10"/>
    <mergeCell ref="F12:F13"/>
    <mergeCell ref="H6:H7"/>
    <mergeCell ref="H3:H4"/>
    <mergeCell ref="I3:I4"/>
    <mergeCell ref="F6:F7"/>
    <mergeCell ref="G6:G7"/>
    <mergeCell ref="I6:I7"/>
  </mergeCells>
  <pageMargins left="0.7" right="0.7" top="0.75" bottom="0.75" header="0" footer="0"/>
  <pageSetup scale="3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986"/>
  <sheetViews>
    <sheetView workbookViewId="0">
      <selection activeCell="C226" sqref="C226"/>
    </sheetView>
  </sheetViews>
  <sheetFormatPr baseColWidth="10" defaultColWidth="11.1640625" defaultRowHeight="15" customHeight="1"/>
  <cols>
    <col min="1" max="1" width="2.6640625" customWidth="1"/>
    <col min="2" max="2" width="14.1640625" customWidth="1"/>
    <col min="3" max="3" width="32.83203125" customWidth="1"/>
    <col min="4" max="8" width="11" customWidth="1"/>
    <col min="9" max="23" width="10.5" customWidth="1"/>
  </cols>
  <sheetData>
    <row r="1" spans="1:23" ht="48" customHeight="1">
      <c r="C1" s="63" t="s">
        <v>815</v>
      </c>
      <c r="D1" s="63"/>
      <c r="E1" s="68" t="s">
        <v>175</v>
      </c>
    </row>
    <row r="2" spans="1:23" ht="33" customHeight="1" thickBot="1">
      <c r="C2" s="63"/>
      <c r="D2" s="63"/>
      <c r="E2" s="68"/>
      <c r="I2" s="236" t="s">
        <v>538</v>
      </c>
    </row>
    <row r="3" spans="1:23" ht="30.75" customHeight="1" thickBot="1">
      <c r="A3" s="9"/>
      <c r="B3" s="308" t="s">
        <v>816</v>
      </c>
      <c r="C3" s="126"/>
      <c r="D3" s="211" t="s">
        <v>180</v>
      </c>
      <c r="E3" s="183" t="s">
        <v>346</v>
      </c>
      <c r="F3" s="212" t="s">
        <v>347</v>
      </c>
      <c r="G3" s="213" t="s">
        <v>348</v>
      </c>
      <c r="H3" s="71" t="s">
        <v>191</v>
      </c>
      <c r="I3" s="253" t="s">
        <v>543</v>
      </c>
      <c r="J3" s="184" t="s">
        <v>544</v>
      </c>
      <c r="K3" s="71" t="s">
        <v>191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24.75" customHeight="1" thickBot="1">
      <c r="B4" s="309"/>
      <c r="C4" s="61" t="str">
        <f>Roster!C4</f>
        <v>Richard Higgins</v>
      </c>
      <c r="D4" s="214">
        <f>Roster!I4</f>
        <v>177</v>
      </c>
      <c r="E4" s="228"/>
      <c r="F4" s="229"/>
      <c r="G4" s="245"/>
      <c r="H4" s="199">
        <f>SUM(E4:G4)</f>
        <v>0</v>
      </c>
      <c r="I4" s="228"/>
      <c r="J4" s="230"/>
      <c r="K4" s="199">
        <f>SUM(H4:J4)</f>
        <v>0</v>
      </c>
    </row>
    <row r="5" spans="1:23" ht="24" customHeight="1">
      <c r="C5" s="43"/>
      <c r="D5" s="43"/>
      <c r="E5" s="112"/>
      <c r="F5" s="43"/>
      <c r="G5" s="43"/>
      <c r="H5" s="118"/>
    </row>
    <row r="6" spans="1:23" ht="48" customHeight="1" thickBot="1">
      <c r="E6" s="112"/>
    </row>
    <row r="7" spans="1:23" ht="30.75" customHeight="1" thickBot="1">
      <c r="A7" s="9"/>
      <c r="B7" s="307" t="s">
        <v>818</v>
      </c>
      <c r="C7" s="126"/>
      <c r="D7" s="211" t="s">
        <v>180</v>
      </c>
      <c r="E7" s="183" t="s">
        <v>346</v>
      </c>
      <c r="F7" s="212" t="s">
        <v>347</v>
      </c>
      <c r="G7" s="213" t="s">
        <v>348</v>
      </c>
      <c r="H7" s="71" t="s">
        <v>191</v>
      </c>
      <c r="I7" s="253" t="s">
        <v>543</v>
      </c>
      <c r="J7" s="184" t="s">
        <v>544</v>
      </c>
      <c r="K7" s="71" t="s">
        <v>191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24.75" customHeight="1" thickBot="1">
      <c r="B8" s="303"/>
      <c r="C8" s="61" t="str">
        <f>Roster!C5</f>
        <v>Theron Parker</v>
      </c>
      <c r="D8" s="214">
        <f>Roster!I5</f>
        <v>199</v>
      </c>
      <c r="E8" s="154">
        <v>202</v>
      </c>
      <c r="F8" s="155">
        <v>158</v>
      </c>
      <c r="G8" s="193">
        <v>228</v>
      </c>
      <c r="H8" s="199">
        <f>SUM(E8:G8)</f>
        <v>588</v>
      </c>
      <c r="I8" s="228">
        <v>182</v>
      </c>
      <c r="J8" s="230">
        <v>187</v>
      </c>
      <c r="K8" s="199">
        <f>SUM(H8:J8)</f>
        <v>957</v>
      </c>
    </row>
    <row r="9" spans="1:23" ht="24" customHeight="1">
      <c r="C9" s="43"/>
      <c r="D9" s="43"/>
      <c r="E9" s="112"/>
      <c r="F9" s="43"/>
      <c r="G9" s="43"/>
      <c r="H9" s="118"/>
    </row>
    <row r="10" spans="1:23" ht="48" customHeight="1" thickBot="1">
      <c r="E10" s="112"/>
    </row>
    <row r="11" spans="1:23" ht="30.75" customHeight="1" thickBot="1">
      <c r="A11" s="9"/>
      <c r="B11" s="308" t="s">
        <v>819</v>
      </c>
      <c r="C11" s="126"/>
      <c r="D11" s="211" t="s">
        <v>180</v>
      </c>
      <c r="E11" s="183" t="s">
        <v>346</v>
      </c>
      <c r="F11" s="212" t="s">
        <v>347</v>
      </c>
      <c r="G11" s="213" t="s">
        <v>348</v>
      </c>
      <c r="H11" s="71" t="s">
        <v>191</v>
      </c>
      <c r="I11" s="253" t="s">
        <v>543</v>
      </c>
      <c r="J11" s="184" t="s">
        <v>544</v>
      </c>
      <c r="K11" s="71" t="s">
        <v>191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4.75" customHeight="1" thickBot="1">
      <c r="B12" s="309"/>
      <c r="C12" s="61" t="str">
        <f>Roster!C6</f>
        <v>Stephanie Hurwitz</v>
      </c>
      <c r="D12" s="214">
        <f>Roster!I6</f>
        <v>122</v>
      </c>
      <c r="E12" s="228"/>
      <c r="F12" s="229"/>
      <c r="G12" s="245"/>
      <c r="H12" s="199">
        <f>SUM(E12:G12)</f>
        <v>0</v>
      </c>
      <c r="I12" s="228"/>
      <c r="J12" s="230"/>
      <c r="K12" s="199">
        <f>SUM(H12:J12)</f>
        <v>0</v>
      </c>
    </row>
    <row r="13" spans="1:23" ht="24" customHeight="1">
      <c r="C13" s="43"/>
      <c r="D13" s="43"/>
      <c r="E13" s="112"/>
      <c r="F13" s="43"/>
      <c r="G13" s="43"/>
      <c r="H13" s="118"/>
    </row>
    <row r="14" spans="1:23" ht="48" customHeight="1" thickBot="1">
      <c r="E14" s="112"/>
    </row>
    <row r="15" spans="1:23" ht="30.75" customHeight="1" thickBot="1">
      <c r="A15" s="9"/>
      <c r="B15" s="283" t="s">
        <v>820</v>
      </c>
      <c r="C15" s="126"/>
      <c r="D15" s="211" t="s">
        <v>180</v>
      </c>
      <c r="E15" s="183" t="s">
        <v>346</v>
      </c>
      <c r="F15" s="212" t="s">
        <v>347</v>
      </c>
      <c r="G15" s="213" t="s">
        <v>348</v>
      </c>
      <c r="H15" s="181" t="s">
        <v>191</v>
      </c>
      <c r="I15" s="253" t="s">
        <v>543</v>
      </c>
      <c r="J15" s="184" t="s">
        <v>544</v>
      </c>
      <c r="K15" s="71" t="s">
        <v>191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4.75" customHeight="1" thickBot="1">
      <c r="B16" s="269"/>
      <c r="C16" s="61" t="str">
        <f>Roster!C7</f>
        <v>Joshua Dalton</v>
      </c>
      <c r="D16" s="214">
        <f>Roster!I7</f>
        <v>203</v>
      </c>
      <c r="E16" s="154">
        <v>235</v>
      </c>
      <c r="F16" s="155">
        <v>158</v>
      </c>
      <c r="G16" s="193">
        <v>202</v>
      </c>
      <c r="H16" s="199">
        <f>SUM(E16:G16)</f>
        <v>595</v>
      </c>
      <c r="I16" s="228">
        <v>149</v>
      </c>
      <c r="J16" s="230">
        <v>233</v>
      </c>
      <c r="K16" s="199">
        <f>SUM(H16:J16)</f>
        <v>977</v>
      </c>
    </row>
    <row r="17" spans="1:23" ht="24" customHeight="1">
      <c r="C17" s="43"/>
      <c r="D17" s="43"/>
      <c r="E17" s="112"/>
      <c r="F17" s="43"/>
      <c r="G17" s="43"/>
      <c r="H17" s="118"/>
    </row>
    <row r="18" spans="1:23" ht="48" customHeight="1" thickBot="1">
      <c r="E18" s="112"/>
    </row>
    <row r="19" spans="1:23" ht="30.75" customHeight="1" thickBot="1">
      <c r="A19" s="9"/>
      <c r="B19" s="308" t="s">
        <v>821</v>
      </c>
      <c r="C19" s="126"/>
      <c r="D19" s="211" t="s">
        <v>180</v>
      </c>
      <c r="E19" s="183" t="s">
        <v>346</v>
      </c>
      <c r="F19" s="212" t="s">
        <v>347</v>
      </c>
      <c r="G19" s="213" t="s">
        <v>348</v>
      </c>
      <c r="H19" s="71" t="s">
        <v>191</v>
      </c>
      <c r="I19" s="253" t="s">
        <v>543</v>
      </c>
      <c r="J19" s="184" t="s">
        <v>544</v>
      </c>
      <c r="K19" s="71" t="s">
        <v>191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4.75" customHeight="1" thickBot="1">
      <c r="B20" s="309"/>
      <c r="C20" s="61" t="str">
        <f>Roster!C11</f>
        <v>Ann Marie Wagnor-White</v>
      </c>
      <c r="D20" s="214">
        <f>Roster!I11</f>
        <v>155</v>
      </c>
      <c r="E20" s="228"/>
      <c r="F20" s="229"/>
      <c r="G20" s="245"/>
      <c r="H20" s="199">
        <f>SUM(E20:G20)</f>
        <v>0</v>
      </c>
      <c r="I20" s="228"/>
      <c r="J20" s="230"/>
      <c r="K20" s="199">
        <f>SUM(H20:J20)</f>
        <v>0</v>
      </c>
    </row>
    <row r="21" spans="1:23" ht="24" customHeight="1">
      <c r="C21" s="43"/>
      <c r="D21" s="43"/>
      <c r="E21" s="112"/>
      <c r="F21" s="43"/>
      <c r="G21" s="43"/>
      <c r="H21" s="118"/>
    </row>
    <row r="22" spans="1:23" ht="48" customHeight="1" thickBot="1">
      <c r="E22" s="112"/>
    </row>
    <row r="23" spans="1:23" ht="30.75" customHeight="1" thickBot="1">
      <c r="A23" s="9"/>
      <c r="B23" s="308" t="s">
        <v>822</v>
      </c>
      <c r="C23" s="126"/>
      <c r="D23" s="211" t="s">
        <v>180</v>
      </c>
      <c r="E23" s="183" t="s">
        <v>346</v>
      </c>
      <c r="F23" s="212" t="s">
        <v>347</v>
      </c>
      <c r="G23" s="213" t="s">
        <v>348</v>
      </c>
      <c r="H23" s="71" t="s">
        <v>191</v>
      </c>
      <c r="I23" s="253" t="s">
        <v>543</v>
      </c>
      <c r="J23" s="184" t="s">
        <v>544</v>
      </c>
      <c r="K23" s="71" t="s">
        <v>191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24.75" customHeight="1" thickBot="1">
      <c r="B24" s="309"/>
      <c r="C24" s="61" t="str">
        <f>Roster!C12</f>
        <v>Donald Modisette</v>
      </c>
      <c r="D24" s="214">
        <f>Roster!I12</f>
        <v>188</v>
      </c>
      <c r="E24" s="228"/>
      <c r="F24" s="229"/>
      <c r="G24" s="245"/>
      <c r="H24" s="199">
        <f>SUM(E24:G24)</f>
        <v>0</v>
      </c>
      <c r="I24" s="228"/>
      <c r="J24" s="230"/>
      <c r="K24" s="199">
        <f>SUM(H24:J24)</f>
        <v>0</v>
      </c>
    </row>
    <row r="25" spans="1:23" ht="24" customHeight="1">
      <c r="C25" s="43"/>
      <c r="D25" s="43"/>
      <c r="E25" s="112"/>
      <c r="F25" s="43"/>
      <c r="G25" s="43"/>
      <c r="H25" s="118"/>
    </row>
    <row r="26" spans="1:23" ht="48" customHeight="1" thickBot="1">
      <c r="E26" s="112"/>
    </row>
    <row r="27" spans="1:23" ht="30.75" customHeight="1" thickBot="1">
      <c r="A27" s="9"/>
      <c r="B27" s="308" t="s">
        <v>823</v>
      </c>
      <c r="C27" s="126"/>
      <c r="D27" s="211" t="s">
        <v>180</v>
      </c>
      <c r="E27" s="183" t="s">
        <v>346</v>
      </c>
      <c r="F27" s="212" t="s">
        <v>347</v>
      </c>
      <c r="G27" s="213" t="s">
        <v>348</v>
      </c>
      <c r="H27" s="71" t="s">
        <v>191</v>
      </c>
      <c r="I27" s="253" t="s">
        <v>543</v>
      </c>
      <c r="J27" s="184" t="s">
        <v>544</v>
      </c>
      <c r="K27" s="71" t="s">
        <v>191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4.75" customHeight="1" thickBot="1">
      <c r="B28" s="309"/>
      <c r="C28" s="61" t="str">
        <f>Roster!C13</f>
        <v>Alex Bonura</v>
      </c>
      <c r="D28" s="214">
        <f>Roster!I13</f>
        <v>117</v>
      </c>
      <c r="E28" s="228"/>
      <c r="F28" s="229"/>
      <c r="G28" s="245"/>
      <c r="H28" s="199">
        <f>SUM(E28:G28)</f>
        <v>0</v>
      </c>
      <c r="I28" s="228"/>
      <c r="J28" s="230"/>
      <c r="K28" s="199">
        <f>SUM(H28:J28)</f>
        <v>0</v>
      </c>
    </row>
    <row r="29" spans="1:23" ht="24" customHeight="1">
      <c r="C29" s="43"/>
      <c r="D29" s="43"/>
      <c r="E29" s="112"/>
      <c r="F29" s="43"/>
      <c r="G29" s="43"/>
      <c r="H29" s="118"/>
    </row>
    <row r="30" spans="1:23" ht="48" customHeight="1" thickBot="1">
      <c r="E30" s="112"/>
    </row>
    <row r="31" spans="1:23" ht="30.75" customHeight="1" thickBot="1">
      <c r="A31" s="9"/>
      <c r="B31" s="308" t="s">
        <v>824</v>
      </c>
      <c r="C31" s="126"/>
      <c r="D31" s="211" t="s">
        <v>180</v>
      </c>
      <c r="E31" s="183" t="s">
        <v>346</v>
      </c>
      <c r="F31" s="212" t="s">
        <v>347</v>
      </c>
      <c r="G31" s="213" t="s">
        <v>348</v>
      </c>
      <c r="H31" s="71" t="s">
        <v>191</v>
      </c>
      <c r="I31" s="253" t="s">
        <v>543</v>
      </c>
      <c r="J31" s="184" t="s">
        <v>544</v>
      </c>
      <c r="K31" s="71" t="s">
        <v>191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4.75" customHeight="1" thickBot="1">
      <c r="B32" s="309"/>
      <c r="C32" s="61" t="str">
        <f>Roster!C14</f>
        <v>Walter Holder</v>
      </c>
      <c r="D32" s="214">
        <f>Roster!I14</f>
        <v>147</v>
      </c>
      <c r="E32" s="228"/>
      <c r="F32" s="229"/>
      <c r="G32" s="245"/>
      <c r="H32" s="199">
        <f>SUM(E32:G32)</f>
        <v>0</v>
      </c>
      <c r="I32" s="228"/>
      <c r="J32" s="230"/>
      <c r="K32" s="199">
        <f>SUM(H32:J32)</f>
        <v>0</v>
      </c>
    </row>
    <row r="33" spans="1:23" ht="24" customHeight="1">
      <c r="C33" s="43"/>
      <c r="D33" s="43"/>
      <c r="E33" s="112"/>
      <c r="F33" s="43"/>
      <c r="G33" s="43"/>
      <c r="H33" s="118"/>
    </row>
    <row r="34" spans="1:23" ht="48" customHeight="1" thickBot="1">
      <c r="E34" s="112"/>
    </row>
    <row r="35" spans="1:23" ht="30.75" customHeight="1" thickBot="1">
      <c r="A35" s="9"/>
      <c r="B35" s="307" t="s">
        <v>825</v>
      </c>
      <c r="C35" s="126"/>
      <c r="D35" s="211" t="s">
        <v>180</v>
      </c>
      <c r="E35" s="183" t="s">
        <v>346</v>
      </c>
      <c r="F35" s="212" t="s">
        <v>347</v>
      </c>
      <c r="G35" s="213" t="s">
        <v>348</v>
      </c>
      <c r="H35" s="71" t="s">
        <v>191</v>
      </c>
      <c r="I35" s="253" t="s">
        <v>543</v>
      </c>
      <c r="J35" s="184" t="s">
        <v>544</v>
      </c>
      <c r="K35" s="71" t="s">
        <v>191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24.75" customHeight="1" thickBot="1">
      <c r="B36" s="303"/>
      <c r="C36" s="61" t="str">
        <f>Roster!C18</f>
        <v>Douglas Haley</v>
      </c>
      <c r="D36" s="214">
        <f>Roster!I18</f>
        <v>209</v>
      </c>
      <c r="E36" s="154">
        <v>196</v>
      </c>
      <c r="F36" s="155">
        <v>161</v>
      </c>
      <c r="G36" s="193">
        <v>249</v>
      </c>
      <c r="H36" s="199">
        <f>SUM(E36:G36)</f>
        <v>606</v>
      </c>
      <c r="I36" s="228">
        <v>159</v>
      </c>
      <c r="J36" s="230">
        <v>211</v>
      </c>
      <c r="K36" s="199">
        <f>SUM(H36:J36)</f>
        <v>976</v>
      </c>
    </row>
    <row r="37" spans="1:23" ht="24" customHeight="1">
      <c r="C37" s="43"/>
      <c r="D37" s="43"/>
      <c r="E37" s="112"/>
      <c r="F37" s="43"/>
      <c r="G37" s="43"/>
      <c r="H37" s="118"/>
    </row>
    <row r="38" spans="1:23" ht="48" customHeight="1" thickBot="1">
      <c r="E38" s="112"/>
    </row>
    <row r="39" spans="1:23" ht="30.75" customHeight="1" thickBot="1">
      <c r="A39" s="9"/>
      <c r="B39" s="308" t="s">
        <v>826</v>
      </c>
      <c r="C39" s="126"/>
      <c r="D39" s="211" t="s">
        <v>180</v>
      </c>
      <c r="E39" s="183" t="s">
        <v>346</v>
      </c>
      <c r="F39" s="212" t="s">
        <v>347</v>
      </c>
      <c r="G39" s="213" t="s">
        <v>348</v>
      </c>
      <c r="H39" s="71" t="s">
        <v>191</v>
      </c>
      <c r="I39" s="253" t="s">
        <v>543</v>
      </c>
      <c r="J39" s="184" t="s">
        <v>544</v>
      </c>
      <c r="K39" s="71" t="s">
        <v>191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24.75" customHeight="1" thickBot="1">
      <c r="B40" s="309"/>
      <c r="C40" s="61" t="str">
        <f>Roster!C19</f>
        <v>Stacey Pate</v>
      </c>
      <c r="D40" s="214">
        <f>Roster!I19</f>
        <v>167</v>
      </c>
      <c r="E40" s="228"/>
      <c r="F40" s="229"/>
      <c r="G40" s="245"/>
      <c r="H40" s="199">
        <f>SUM(E40:G40)</f>
        <v>0</v>
      </c>
      <c r="I40" s="228"/>
      <c r="J40" s="230"/>
      <c r="K40" s="199">
        <f>SUM(H40:J40)</f>
        <v>0</v>
      </c>
    </row>
    <row r="41" spans="1:23" ht="24" customHeight="1">
      <c r="C41" s="43"/>
      <c r="D41" s="43"/>
      <c r="E41" s="112"/>
      <c r="F41" s="43"/>
      <c r="G41" s="43"/>
      <c r="H41" s="118"/>
    </row>
    <row r="42" spans="1:23" ht="48" customHeight="1" thickBot="1">
      <c r="E42" s="112"/>
    </row>
    <row r="43" spans="1:23" ht="30.75" customHeight="1" thickBot="1">
      <c r="A43" s="9"/>
      <c r="B43" s="308" t="s">
        <v>827</v>
      </c>
      <c r="C43" s="126"/>
      <c r="D43" s="211" t="s">
        <v>180</v>
      </c>
      <c r="E43" s="183" t="s">
        <v>346</v>
      </c>
      <c r="F43" s="212" t="s">
        <v>347</v>
      </c>
      <c r="G43" s="213" t="s">
        <v>348</v>
      </c>
      <c r="H43" s="71" t="s">
        <v>191</v>
      </c>
      <c r="I43" s="253" t="s">
        <v>543</v>
      </c>
      <c r="J43" s="184" t="s">
        <v>544</v>
      </c>
      <c r="K43" s="71" t="s">
        <v>191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24.75" customHeight="1" thickBot="1">
      <c r="B44" s="309"/>
      <c r="C44" s="61" t="str">
        <f>Roster!C20</f>
        <v>John Sidener</v>
      </c>
      <c r="D44" s="214">
        <f>Roster!I20</f>
        <v>147</v>
      </c>
      <c r="E44" s="228"/>
      <c r="F44" s="229"/>
      <c r="G44" s="245"/>
      <c r="H44" s="199">
        <f>SUM(E44:G44)</f>
        <v>0</v>
      </c>
      <c r="I44" s="228"/>
      <c r="J44" s="230"/>
      <c r="K44" s="199">
        <f>SUM(H44:J44)</f>
        <v>0</v>
      </c>
    </row>
    <row r="45" spans="1:23" ht="24" customHeight="1">
      <c r="C45" s="43"/>
      <c r="D45" s="43"/>
      <c r="E45" s="112"/>
      <c r="F45" s="43"/>
      <c r="G45" s="43"/>
      <c r="H45" s="118"/>
    </row>
    <row r="46" spans="1:23" ht="48" customHeight="1" thickBot="1">
      <c r="E46" s="112"/>
    </row>
    <row r="47" spans="1:23" ht="30.75" customHeight="1" thickBot="1">
      <c r="A47" s="9"/>
      <c r="B47" s="307" t="s">
        <v>828</v>
      </c>
      <c r="C47" s="126"/>
      <c r="D47" s="211" t="s">
        <v>180</v>
      </c>
      <c r="E47" s="183" t="s">
        <v>346</v>
      </c>
      <c r="F47" s="212" t="s">
        <v>347</v>
      </c>
      <c r="G47" s="213" t="s">
        <v>348</v>
      </c>
      <c r="H47" s="71" t="s">
        <v>191</v>
      </c>
      <c r="I47" s="253" t="s">
        <v>543</v>
      </c>
      <c r="J47" s="184" t="s">
        <v>544</v>
      </c>
      <c r="K47" s="71" t="s">
        <v>191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24.75" customHeight="1" thickBot="1">
      <c r="B48" s="303"/>
      <c r="C48" s="61" t="str">
        <f>Roster!C21</f>
        <v>Elton Roberson</v>
      </c>
      <c r="D48" s="214">
        <f>Roster!I21</f>
        <v>188</v>
      </c>
      <c r="E48" s="154">
        <v>186</v>
      </c>
      <c r="F48" s="155">
        <v>191</v>
      </c>
      <c r="G48" s="193">
        <v>213</v>
      </c>
      <c r="H48" s="199">
        <f>SUM(E48:G48)</f>
        <v>590</v>
      </c>
      <c r="I48" s="228">
        <v>176</v>
      </c>
      <c r="J48" s="230">
        <v>233</v>
      </c>
      <c r="K48" s="199">
        <f>SUM(H48:J48)</f>
        <v>999</v>
      </c>
    </row>
    <row r="49" spans="1:23" ht="24" customHeight="1">
      <c r="C49" s="43"/>
      <c r="D49" s="43"/>
      <c r="E49" s="112"/>
      <c r="F49" s="43"/>
      <c r="G49" s="43"/>
      <c r="H49" s="118"/>
    </row>
    <row r="50" spans="1:23" ht="48" customHeight="1" thickBot="1">
      <c r="E50" s="112"/>
    </row>
    <row r="51" spans="1:23" ht="30.75" customHeight="1" thickBot="1">
      <c r="A51" s="9"/>
      <c r="B51" s="308" t="s">
        <v>829</v>
      </c>
      <c r="C51" s="126"/>
      <c r="D51" s="211" t="s">
        <v>180</v>
      </c>
      <c r="E51" s="183" t="s">
        <v>346</v>
      </c>
      <c r="F51" s="212" t="s">
        <v>347</v>
      </c>
      <c r="G51" s="213" t="s">
        <v>348</v>
      </c>
      <c r="H51" s="71" t="s">
        <v>191</v>
      </c>
      <c r="I51" s="253" t="s">
        <v>543</v>
      </c>
      <c r="J51" s="184" t="s">
        <v>544</v>
      </c>
      <c r="K51" s="71" t="s">
        <v>191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4.75" customHeight="1" thickBot="1">
      <c r="B52" s="309"/>
      <c r="C52" s="61" t="str">
        <f>Roster!C25</f>
        <v>Fay Garvin</v>
      </c>
      <c r="D52" s="214">
        <f>Roster!I25</f>
        <v>152</v>
      </c>
      <c r="E52" s="228"/>
      <c r="F52" s="229"/>
      <c r="G52" s="245"/>
      <c r="H52" s="199">
        <f>SUM(E52:G52)</f>
        <v>0</v>
      </c>
      <c r="I52" s="228"/>
      <c r="J52" s="230"/>
      <c r="K52" s="199">
        <f>SUM(H52:J52)</f>
        <v>0</v>
      </c>
    </row>
    <row r="53" spans="1:23" ht="24" customHeight="1">
      <c r="C53" s="43"/>
      <c r="D53" s="43"/>
      <c r="E53" s="112"/>
      <c r="F53" s="43"/>
      <c r="G53" s="43"/>
      <c r="H53" s="118"/>
    </row>
    <row r="54" spans="1:23" ht="48" customHeight="1" thickBot="1">
      <c r="E54" s="112"/>
    </row>
    <row r="55" spans="1:23" ht="30.75" customHeight="1" thickBot="1">
      <c r="A55" s="9"/>
      <c r="B55" s="308" t="s">
        <v>830</v>
      </c>
      <c r="C55" s="126"/>
      <c r="D55" s="211" t="s">
        <v>180</v>
      </c>
      <c r="E55" s="183" t="s">
        <v>346</v>
      </c>
      <c r="F55" s="212" t="s">
        <v>347</v>
      </c>
      <c r="G55" s="213" t="s">
        <v>348</v>
      </c>
      <c r="H55" s="71" t="s">
        <v>191</v>
      </c>
      <c r="I55" s="253" t="s">
        <v>543</v>
      </c>
      <c r="J55" s="184" t="s">
        <v>544</v>
      </c>
      <c r="K55" s="71" t="s">
        <v>191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24.75" customHeight="1" thickBot="1">
      <c r="B56" s="309"/>
      <c r="C56" s="61" t="str">
        <f>Roster!C26</f>
        <v>Robert Smith</v>
      </c>
      <c r="D56" s="214">
        <f>Roster!I26</f>
        <v>181</v>
      </c>
      <c r="E56" s="228"/>
      <c r="F56" s="229"/>
      <c r="G56" s="245"/>
      <c r="H56" s="199">
        <f>SUM(E56:G56)</f>
        <v>0</v>
      </c>
      <c r="I56" s="228"/>
      <c r="J56" s="230"/>
      <c r="K56" s="199">
        <f>SUM(H56:J56)</f>
        <v>0</v>
      </c>
    </row>
    <row r="57" spans="1:23" ht="24" customHeight="1">
      <c r="C57" s="43"/>
      <c r="D57" s="43"/>
      <c r="E57" s="112"/>
      <c r="F57" s="43"/>
      <c r="G57" s="43"/>
      <c r="H57" s="118"/>
    </row>
    <row r="58" spans="1:23" ht="48" customHeight="1" thickBot="1">
      <c r="E58" s="112"/>
    </row>
    <row r="59" spans="1:23" ht="30.75" customHeight="1" thickBot="1">
      <c r="A59" s="9"/>
      <c r="B59" s="308" t="s">
        <v>831</v>
      </c>
      <c r="C59" s="126"/>
      <c r="D59" s="211" t="s">
        <v>180</v>
      </c>
      <c r="E59" s="183" t="s">
        <v>346</v>
      </c>
      <c r="F59" s="212" t="s">
        <v>347</v>
      </c>
      <c r="G59" s="213" t="s">
        <v>348</v>
      </c>
      <c r="H59" s="71" t="s">
        <v>191</v>
      </c>
      <c r="I59" s="253" t="s">
        <v>543</v>
      </c>
      <c r="J59" s="184" t="s">
        <v>544</v>
      </c>
      <c r="K59" s="71" t="s">
        <v>191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24.75" customHeight="1" thickBot="1">
      <c r="B60" s="309"/>
      <c r="C60" s="61" t="str">
        <f>Roster!C27</f>
        <v>Pilar Hernandez</v>
      </c>
      <c r="D60" s="214">
        <f>Roster!I27</f>
        <v>107</v>
      </c>
      <c r="E60" s="228"/>
      <c r="F60" s="229"/>
      <c r="G60" s="245"/>
      <c r="H60" s="199">
        <f>SUM(E60:G60)</f>
        <v>0</v>
      </c>
      <c r="I60" s="228"/>
      <c r="J60" s="230"/>
      <c r="K60" s="199">
        <f>SUM(H60:J60)</f>
        <v>0</v>
      </c>
    </row>
    <row r="61" spans="1:23" ht="24" customHeight="1">
      <c r="C61" s="43"/>
      <c r="D61" s="43"/>
      <c r="E61" s="112"/>
      <c r="F61" s="43"/>
      <c r="G61" s="43"/>
      <c r="H61" s="118"/>
    </row>
    <row r="62" spans="1:23" ht="48" customHeight="1" thickBot="1">
      <c r="E62" s="112"/>
    </row>
    <row r="63" spans="1:23" ht="30.75" customHeight="1" thickBot="1">
      <c r="A63" s="9"/>
      <c r="B63" s="308" t="s">
        <v>832</v>
      </c>
      <c r="C63" s="126"/>
      <c r="D63" s="211" t="s">
        <v>180</v>
      </c>
      <c r="E63" s="183" t="s">
        <v>346</v>
      </c>
      <c r="F63" s="212" t="s">
        <v>347</v>
      </c>
      <c r="G63" s="213" t="s">
        <v>348</v>
      </c>
      <c r="H63" s="71" t="s">
        <v>191</v>
      </c>
      <c r="I63" s="253" t="s">
        <v>543</v>
      </c>
      <c r="J63" s="184" t="s">
        <v>544</v>
      </c>
      <c r="K63" s="71" t="s">
        <v>191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24.75" customHeight="1" thickBot="1">
      <c r="B64" s="309"/>
      <c r="C64" s="61" t="str">
        <f>Roster!C28</f>
        <v>Anthony Jones</v>
      </c>
      <c r="D64" s="214">
        <f>Roster!I28</f>
        <v>170</v>
      </c>
      <c r="E64" s="228"/>
      <c r="F64" s="229"/>
      <c r="G64" s="245"/>
      <c r="H64" s="199">
        <f>SUM(E64:G64)</f>
        <v>0</v>
      </c>
      <c r="I64" s="228"/>
      <c r="J64" s="230"/>
      <c r="K64" s="199">
        <f>SUM(H64:J64)</f>
        <v>0</v>
      </c>
    </row>
    <row r="65" spans="1:23" ht="24" customHeight="1">
      <c r="C65" s="43"/>
      <c r="D65" s="43"/>
      <c r="E65" s="112"/>
      <c r="F65" s="43"/>
      <c r="G65" s="43"/>
      <c r="H65" s="118"/>
    </row>
    <row r="66" spans="1:23" ht="48" customHeight="1" thickBot="1">
      <c r="E66" s="112"/>
    </row>
    <row r="67" spans="1:23" ht="30.75" customHeight="1" thickBot="1">
      <c r="A67" s="9"/>
      <c r="B67" s="308" t="s">
        <v>833</v>
      </c>
      <c r="C67" s="126"/>
      <c r="D67" s="211" t="s">
        <v>180</v>
      </c>
      <c r="E67" s="183" t="s">
        <v>346</v>
      </c>
      <c r="F67" s="212" t="s">
        <v>347</v>
      </c>
      <c r="G67" s="213" t="s">
        <v>348</v>
      </c>
      <c r="H67" s="71" t="s">
        <v>191</v>
      </c>
      <c r="I67" s="253" t="s">
        <v>543</v>
      </c>
      <c r="J67" s="184" t="s">
        <v>544</v>
      </c>
      <c r="K67" s="71" t="s">
        <v>191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24.75" customHeight="1" thickBot="1">
      <c r="B68" s="309"/>
      <c r="C68" s="61" t="str">
        <f>Roster!C32</f>
        <v>Elmo Hickerson</v>
      </c>
      <c r="D68" s="214">
        <f>Roster!I32</f>
        <v>168</v>
      </c>
      <c r="E68" s="228"/>
      <c r="F68" s="229"/>
      <c r="G68" s="245"/>
      <c r="H68" s="199">
        <f>SUM(E68:G68)</f>
        <v>0</v>
      </c>
      <c r="I68" s="228"/>
      <c r="J68" s="230"/>
      <c r="K68" s="199">
        <f>SUM(H68:J68)</f>
        <v>0</v>
      </c>
    </row>
    <row r="69" spans="1:23" ht="24" customHeight="1">
      <c r="C69" s="43"/>
      <c r="D69" s="43"/>
      <c r="E69" s="112"/>
      <c r="F69" s="43"/>
      <c r="G69" s="43"/>
      <c r="H69" s="118"/>
    </row>
    <row r="70" spans="1:23" ht="48" customHeight="1" thickBot="1">
      <c r="E70" s="112"/>
    </row>
    <row r="71" spans="1:23" ht="30.75" customHeight="1" thickBot="1">
      <c r="A71" s="9"/>
      <c r="B71" s="308" t="s">
        <v>835</v>
      </c>
      <c r="C71" s="126"/>
      <c r="D71" s="211" t="s">
        <v>180</v>
      </c>
      <c r="E71" s="183" t="s">
        <v>346</v>
      </c>
      <c r="F71" s="212" t="s">
        <v>347</v>
      </c>
      <c r="G71" s="213" t="s">
        <v>348</v>
      </c>
      <c r="H71" s="71" t="s">
        <v>191</v>
      </c>
      <c r="I71" s="253" t="s">
        <v>543</v>
      </c>
      <c r="J71" s="184" t="s">
        <v>544</v>
      </c>
      <c r="K71" s="71" t="s">
        <v>191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24.75" customHeight="1" thickBot="1">
      <c r="B72" s="309"/>
      <c r="C72" s="61" t="str">
        <f>Roster!C33</f>
        <v>Sandra Manley</v>
      </c>
      <c r="D72" s="214">
        <f>Roster!I33</f>
        <v>122</v>
      </c>
      <c r="E72" s="228"/>
      <c r="F72" s="229"/>
      <c r="G72" s="245"/>
      <c r="H72" s="199">
        <f>SUM(E72:G72)</f>
        <v>0</v>
      </c>
      <c r="I72" s="228"/>
      <c r="J72" s="230"/>
      <c r="K72" s="199">
        <f>SUM(H72:J72)</f>
        <v>0</v>
      </c>
    </row>
    <row r="73" spans="1:23" ht="24" customHeight="1">
      <c r="C73" s="43"/>
      <c r="D73" s="43"/>
      <c r="E73" s="112"/>
      <c r="F73" s="43"/>
      <c r="G73" s="43"/>
      <c r="H73" s="118"/>
    </row>
    <row r="74" spans="1:23" ht="48" customHeight="1" thickBot="1">
      <c r="E74" s="112"/>
    </row>
    <row r="75" spans="1:23" ht="30.75" customHeight="1" thickBot="1">
      <c r="A75" s="9"/>
      <c r="B75" s="308" t="s">
        <v>836</v>
      </c>
      <c r="C75" s="126"/>
      <c r="D75" s="211" t="s">
        <v>180</v>
      </c>
      <c r="E75" s="183" t="s">
        <v>346</v>
      </c>
      <c r="F75" s="212" t="s">
        <v>347</v>
      </c>
      <c r="G75" s="213" t="s">
        <v>348</v>
      </c>
      <c r="H75" s="71" t="s">
        <v>191</v>
      </c>
      <c r="I75" s="253" t="s">
        <v>543</v>
      </c>
      <c r="J75" s="184" t="s">
        <v>544</v>
      </c>
      <c r="K75" s="71" t="s">
        <v>191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24.75" customHeight="1" thickBot="1">
      <c r="B76" s="309"/>
      <c r="C76" s="61" t="str">
        <f>Roster!C34</f>
        <v>Terrie Bogle</v>
      </c>
      <c r="D76" s="214">
        <f>Roster!I34</f>
        <v>159</v>
      </c>
      <c r="E76" s="228"/>
      <c r="F76" s="229"/>
      <c r="G76" s="245"/>
      <c r="H76" s="199">
        <f>SUM(E76:G76)</f>
        <v>0</v>
      </c>
      <c r="I76" s="228"/>
      <c r="J76" s="230"/>
      <c r="K76" s="199">
        <f>SUM(H76:J76)</f>
        <v>0</v>
      </c>
    </row>
    <row r="77" spans="1:23" ht="24" customHeight="1">
      <c r="C77" s="43"/>
      <c r="D77" s="43"/>
      <c r="E77" s="112"/>
      <c r="F77" s="43"/>
      <c r="G77" s="43"/>
      <c r="H77" s="118"/>
    </row>
    <row r="78" spans="1:23" ht="48" customHeight="1" thickBot="1">
      <c r="E78" s="112"/>
    </row>
    <row r="79" spans="1:23" ht="30.75" customHeight="1" thickBot="1">
      <c r="A79" s="9"/>
      <c r="B79" s="283" t="s">
        <v>837</v>
      </c>
      <c r="C79" s="126"/>
      <c r="D79" s="211" t="s">
        <v>180</v>
      </c>
      <c r="E79" s="183" t="s">
        <v>346</v>
      </c>
      <c r="F79" s="212" t="s">
        <v>347</v>
      </c>
      <c r="G79" s="213" t="s">
        <v>348</v>
      </c>
      <c r="H79" s="71" t="s">
        <v>191</v>
      </c>
      <c r="I79" s="253" t="s">
        <v>543</v>
      </c>
      <c r="J79" s="184" t="s">
        <v>544</v>
      </c>
      <c r="K79" s="71" t="s">
        <v>191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24.75" customHeight="1" thickBot="1">
      <c r="B80" s="269"/>
      <c r="C80" s="61" t="str">
        <f>Roster!C35</f>
        <v>Ken Arnold</v>
      </c>
      <c r="D80" s="214">
        <f>Roster!I35</f>
        <v>170</v>
      </c>
      <c r="E80" s="154">
        <v>191</v>
      </c>
      <c r="F80" s="155">
        <v>145</v>
      </c>
      <c r="G80" s="193">
        <v>166</v>
      </c>
      <c r="H80" s="199">
        <f>SUM(E80:G80)</f>
        <v>502</v>
      </c>
      <c r="I80" s="228"/>
      <c r="J80" s="230"/>
      <c r="K80" s="199">
        <f>SUM(H80:J80)</f>
        <v>502</v>
      </c>
    </row>
    <row r="81" spans="1:23" ht="24" customHeight="1">
      <c r="C81" s="43"/>
      <c r="D81" s="43"/>
      <c r="E81" s="112"/>
      <c r="F81" s="43"/>
      <c r="G81" s="43"/>
      <c r="H81" s="118"/>
    </row>
    <row r="82" spans="1:23" ht="48" customHeight="1" thickBot="1">
      <c r="E82" s="112"/>
    </row>
    <row r="83" spans="1:23" ht="30.75" customHeight="1" thickBot="1">
      <c r="A83" s="9"/>
      <c r="B83" s="308" t="s">
        <v>838</v>
      </c>
      <c r="C83" s="126"/>
      <c r="D83" s="211" t="s">
        <v>180</v>
      </c>
      <c r="E83" s="183" t="s">
        <v>346</v>
      </c>
      <c r="F83" s="212" t="s">
        <v>347</v>
      </c>
      <c r="G83" s="213" t="s">
        <v>348</v>
      </c>
      <c r="H83" s="71" t="s">
        <v>191</v>
      </c>
      <c r="I83" s="253" t="s">
        <v>543</v>
      </c>
      <c r="J83" s="184" t="s">
        <v>544</v>
      </c>
      <c r="K83" s="71" t="s">
        <v>191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24.75" customHeight="1" thickBot="1">
      <c r="B84" s="309"/>
      <c r="C84" s="61" t="str">
        <f>Roster!C39</f>
        <v>Walter Haskett</v>
      </c>
      <c r="D84" s="214">
        <f>Roster!I39</f>
        <v>174</v>
      </c>
      <c r="E84" s="228"/>
      <c r="F84" s="229"/>
      <c r="G84" s="245"/>
      <c r="H84" s="199">
        <f>SUM(E84:G84)</f>
        <v>0</v>
      </c>
      <c r="I84" s="228"/>
      <c r="J84" s="230"/>
      <c r="K84" s="199">
        <f>SUM(H84:J84)</f>
        <v>0</v>
      </c>
    </row>
    <row r="85" spans="1:23" ht="24" customHeight="1">
      <c r="C85" s="43"/>
      <c r="D85" s="43"/>
      <c r="E85" s="112"/>
      <c r="F85" s="43"/>
      <c r="G85" s="43"/>
      <c r="H85" s="118"/>
    </row>
    <row r="86" spans="1:23" ht="48" customHeight="1" thickBot="1">
      <c r="E86" s="112"/>
    </row>
    <row r="87" spans="1:23" ht="30.75" customHeight="1" thickBot="1">
      <c r="A87" s="9"/>
      <c r="B87" s="308" t="s">
        <v>840</v>
      </c>
      <c r="C87" s="126"/>
      <c r="D87" s="211" t="s">
        <v>180</v>
      </c>
      <c r="E87" s="183" t="s">
        <v>346</v>
      </c>
      <c r="F87" s="212" t="s">
        <v>347</v>
      </c>
      <c r="G87" s="213" t="s">
        <v>348</v>
      </c>
      <c r="H87" s="71" t="s">
        <v>191</v>
      </c>
      <c r="I87" s="253" t="s">
        <v>543</v>
      </c>
      <c r="J87" s="184" t="s">
        <v>544</v>
      </c>
      <c r="K87" s="71" t="s">
        <v>191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24.75" customHeight="1" thickBot="1">
      <c r="B88" s="309"/>
      <c r="C88" s="61" t="str">
        <f>Roster!C40</f>
        <v>Mary Hartzell</v>
      </c>
      <c r="D88" s="214">
        <f>Roster!I40</f>
        <v>136</v>
      </c>
      <c r="E88" s="228"/>
      <c r="F88" s="229"/>
      <c r="G88" s="245"/>
      <c r="H88" s="199">
        <f>SUM(E88:G88)</f>
        <v>0</v>
      </c>
      <c r="I88" s="228"/>
      <c r="J88" s="230"/>
      <c r="K88" s="199">
        <f>SUM(H88:J88)</f>
        <v>0</v>
      </c>
    </row>
    <row r="89" spans="1:23" ht="24" customHeight="1">
      <c r="C89" s="43"/>
      <c r="D89" s="43"/>
      <c r="E89" s="112"/>
      <c r="F89" s="43"/>
      <c r="G89" s="43"/>
      <c r="H89" s="118"/>
    </row>
    <row r="90" spans="1:23" ht="48" customHeight="1" thickBot="1">
      <c r="E90" s="112"/>
    </row>
    <row r="91" spans="1:23" ht="30.75" customHeight="1" thickBot="1">
      <c r="A91" s="9"/>
      <c r="B91" s="308" t="s">
        <v>841</v>
      </c>
      <c r="C91" s="126"/>
      <c r="D91" s="211" t="s">
        <v>180</v>
      </c>
      <c r="E91" s="183" t="s">
        <v>346</v>
      </c>
      <c r="F91" s="212" t="s">
        <v>347</v>
      </c>
      <c r="G91" s="213" t="s">
        <v>348</v>
      </c>
      <c r="H91" s="71" t="s">
        <v>191</v>
      </c>
      <c r="I91" s="253" t="s">
        <v>543</v>
      </c>
      <c r="J91" s="184" t="s">
        <v>544</v>
      </c>
      <c r="K91" s="71" t="s">
        <v>191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24.75" customHeight="1" thickBot="1">
      <c r="B92" s="309"/>
      <c r="C92" s="61" t="str">
        <f>Roster!C41</f>
        <v>Ricky Morgan</v>
      </c>
      <c r="D92" s="214">
        <f>Roster!I41</f>
        <v>194</v>
      </c>
      <c r="E92" s="228"/>
      <c r="F92" s="229"/>
      <c r="G92" s="245"/>
      <c r="H92" s="199">
        <f>SUM(E92:G92)</f>
        <v>0</v>
      </c>
      <c r="I92" s="228"/>
      <c r="J92" s="230"/>
      <c r="K92" s="199">
        <f>SUM(H92:J92)</f>
        <v>0</v>
      </c>
    </row>
    <row r="93" spans="1:23" ht="24" customHeight="1">
      <c r="C93" s="43"/>
      <c r="D93" s="43"/>
      <c r="E93" s="112"/>
      <c r="F93" s="43"/>
      <c r="G93" s="43"/>
      <c r="H93" s="118"/>
    </row>
    <row r="94" spans="1:23" ht="48" customHeight="1" thickBot="1">
      <c r="E94" s="112"/>
    </row>
    <row r="95" spans="1:23" ht="30.75" customHeight="1" thickBot="1">
      <c r="A95" s="9"/>
      <c r="B95" s="308" t="s">
        <v>842</v>
      </c>
      <c r="C95" s="126"/>
      <c r="D95" s="211" t="s">
        <v>180</v>
      </c>
      <c r="E95" s="183" t="s">
        <v>346</v>
      </c>
      <c r="F95" s="212" t="s">
        <v>347</v>
      </c>
      <c r="G95" s="213" t="s">
        <v>348</v>
      </c>
      <c r="H95" s="71" t="s">
        <v>191</v>
      </c>
      <c r="I95" s="253" t="s">
        <v>543</v>
      </c>
      <c r="J95" s="184" t="s">
        <v>544</v>
      </c>
      <c r="K95" s="71" t="s">
        <v>191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24.75" customHeight="1" thickBot="1">
      <c r="B96" s="309"/>
      <c r="C96" s="61" t="str">
        <f>Roster!C42</f>
        <v>Thomas Daugherty</v>
      </c>
      <c r="D96" s="214">
        <f>Roster!I42</f>
        <v>183</v>
      </c>
      <c r="E96" s="228"/>
      <c r="F96" s="229"/>
      <c r="G96" s="245"/>
      <c r="H96" s="199">
        <f>SUM(E96:G96)</f>
        <v>0</v>
      </c>
      <c r="I96" s="228"/>
      <c r="J96" s="230"/>
      <c r="K96" s="199">
        <f>SUM(H96:J96)</f>
        <v>0</v>
      </c>
    </row>
    <row r="97" spans="1:23" ht="24" customHeight="1">
      <c r="C97" s="43"/>
      <c r="D97" s="43"/>
      <c r="E97" s="112"/>
      <c r="F97" s="43"/>
      <c r="G97" s="43"/>
      <c r="H97" s="118"/>
    </row>
    <row r="98" spans="1:23" ht="48" customHeight="1" thickBot="1">
      <c r="E98" s="112"/>
    </row>
    <row r="99" spans="1:23" ht="30.75" customHeight="1" thickBot="1">
      <c r="A99" s="9"/>
      <c r="B99" s="308" t="s">
        <v>843</v>
      </c>
      <c r="C99" s="126"/>
      <c r="D99" s="211" t="s">
        <v>180</v>
      </c>
      <c r="E99" s="183" t="s">
        <v>346</v>
      </c>
      <c r="F99" s="212" t="s">
        <v>347</v>
      </c>
      <c r="G99" s="213" t="s">
        <v>348</v>
      </c>
      <c r="H99" s="71" t="s">
        <v>191</v>
      </c>
      <c r="I99" s="253" t="s">
        <v>543</v>
      </c>
      <c r="J99" s="184" t="s">
        <v>544</v>
      </c>
      <c r="K99" s="71" t="s">
        <v>191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24.75" customHeight="1" thickBot="1">
      <c r="B100" s="309"/>
      <c r="C100" s="61" t="str">
        <f>Roster!C46</f>
        <v>Barbara Craig</v>
      </c>
      <c r="D100" s="214">
        <f>Roster!I46</f>
        <v>174</v>
      </c>
      <c r="E100" s="228"/>
      <c r="F100" s="229"/>
      <c r="G100" s="245"/>
      <c r="H100" s="199">
        <f>SUM(E100:G100)</f>
        <v>0</v>
      </c>
      <c r="I100" s="228"/>
      <c r="J100" s="230"/>
      <c r="K100" s="199">
        <f>SUM(H100:J100)</f>
        <v>0</v>
      </c>
    </row>
    <row r="101" spans="1:23" ht="24" customHeight="1">
      <c r="C101" s="43"/>
      <c r="D101" s="43"/>
      <c r="E101" s="112"/>
      <c r="F101" s="43"/>
      <c r="G101" s="43"/>
      <c r="H101" s="118"/>
    </row>
    <row r="102" spans="1:23" ht="48" customHeight="1" thickBot="1">
      <c r="E102" s="112"/>
    </row>
    <row r="103" spans="1:23" ht="30.75" customHeight="1" thickBot="1">
      <c r="A103" s="9"/>
      <c r="B103" s="308" t="s">
        <v>844</v>
      </c>
      <c r="C103" s="126"/>
      <c r="D103" s="211" t="s">
        <v>180</v>
      </c>
      <c r="E103" s="183" t="s">
        <v>346</v>
      </c>
      <c r="F103" s="212" t="s">
        <v>347</v>
      </c>
      <c r="G103" s="213" t="s">
        <v>348</v>
      </c>
      <c r="H103" s="71" t="s">
        <v>191</v>
      </c>
      <c r="I103" s="253" t="s">
        <v>543</v>
      </c>
      <c r="J103" s="184" t="s">
        <v>544</v>
      </c>
      <c r="K103" s="71" t="s">
        <v>191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4.75" customHeight="1" thickBot="1">
      <c r="B104" s="309"/>
      <c r="C104" s="61" t="str">
        <f>Roster!C47</f>
        <v>Kimberly Beck</v>
      </c>
      <c r="D104" s="214">
        <f>Roster!I47</f>
        <v>149</v>
      </c>
      <c r="E104" s="228"/>
      <c r="F104" s="229"/>
      <c r="G104" s="245"/>
      <c r="H104" s="199">
        <f>SUM(E104:G104)</f>
        <v>0</v>
      </c>
      <c r="I104" s="228"/>
      <c r="J104" s="230"/>
      <c r="K104" s="199">
        <f>SUM(H104:J104)</f>
        <v>0</v>
      </c>
    </row>
    <row r="105" spans="1:23" ht="24" customHeight="1">
      <c r="C105" s="43"/>
      <c r="D105" s="43"/>
      <c r="E105" s="112"/>
      <c r="F105" s="43"/>
      <c r="G105" s="43"/>
      <c r="H105" s="118"/>
    </row>
    <row r="106" spans="1:23" ht="48" customHeight="1" thickBot="1">
      <c r="E106" s="112"/>
    </row>
    <row r="107" spans="1:23" ht="30.75" customHeight="1" thickBot="1">
      <c r="A107" s="9"/>
      <c r="B107" s="308" t="s">
        <v>845</v>
      </c>
      <c r="C107" s="126"/>
      <c r="D107" s="211" t="s">
        <v>180</v>
      </c>
      <c r="E107" s="183" t="s">
        <v>346</v>
      </c>
      <c r="F107" s="212" t="s">
        <v>347</v>
      </c>
      <c r="G107" s="213" t="s">
        <v>348</v>
      </c>
      <c r="H107" s="71" t="s">
        <v>191</v>
      </c>
      <c r="I107" s="253" t="s">
        <v>543</v>
      </c>
      <c r="J107" s="184" t="s">
        <v>544</v>
      </c>
      <c r="K107" s="71" t="s">
        <v>191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4.75" customHeight="1" thickBot="1">
      <c r="B108" s="309"/>
      <c r="C108" s="61" t="str">
        <f>Roster!C48</f>
        <v>Kristy Mnich</v>
      </c>
      <c r="D108" s="214">
        <f>Roster!I48</f>
        <v>176</v>
      </c>
      <c r="E108" s="228"/>
      <c r="F108" s="229"/>
      <c r="G108" s="245"/>
      <c r="H108" s="199">
        <f>SUM(E108:G108)</f>
        <v>0</v>
      </c>
      <c r="I108" s="228"/>
      <c r="J108" s="230"/>
      <c r="K108" s="199">
        <f>SUM(H108:J108)</f>
        <v>0</v>
      </c>
    </row>
    <row r="109" spans="1:23" ht="24" customHeight="1">
      <c r="C109" s="43"/>
      <c r="D109" s="43"/>
      <c r="E109" s="112"/>
      <c r="F109" s="43"/>
      <c r="G109" s="43"/>
      <c r="H109" s="118"/>
    </row>
    <row r="110" spans="1:23" ht="48" customHeight="1" thickBot="1">
      <c r="E110" s="112"/>
    </row>
    <row r="111" spans="1:23" ht="30.75" customHeight="1" thickBot="1">
      <c r="A111" s="9"/>
      <c r="B111" s="308" t="s">
        <v>846</v>
      </c>
      <c r="C111" s="126"/>
      <c r="D111" s="211" t="s">
        <v>180</v>
      </c>
      <c r="E111" s="183" t="s">
        <v>346</v>
      </c>
      <c r="F111" s="212" t="s">
        <v>347</v>
      </c>
      <c r="G111" s="213" t="s">
        <v>348</v>
      </c>
      <c r="H111" s="71" t="s">
        <v>191</v>
      </c>
      <c r="I111" s="253" t="s">
        <v>543</v>
      </c>
      <c r="J111" s="184" t="s">
        <v>544</v>
      </c>
      <c r="K111" s="71" t="s">
        <v>191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4.75" customHeight="1" thickBot="1">
      <c r="B112" s="309"/>
      <c r="C112" s="61" t="str">
        <f>Roster!C49</f>
        <v>Michael Mnich</v>
      </c>
      <c r="D112" s="214">
        <f>Roster!I49</f>
        <v>177</v>
      </c>
      <c r="E112" s="228"/>
      <c r="F112" s="229"/>
      <c r="G112" s="245"/>
      <c r="H112" s="199">
        <f>SUM(E112:G112)</f>
        <v>0</v>
      </c>
      <c r="I112" s="228"/>
      <c r="J112" s="230"/>
      <c r="K112" s="199">
        <f>SUM(H112:J112)</f>
        <v>0</v>
      </c>
    </row>
    <row r="113" spans="1:23" ht="24" customHeight="1">
      <c r="C113" s="43"/>
      <c r="D113" s="43"/>
      <c r="E113" s="112"/>
      <c r="F113" s="43"/>
      <c r="G113" s="43"/>
      <c r="H113" s="118"/>
    </row>
    <row r="114" spans="1:23" ht="48" customHeight="1" thickBot="1">
      <c r="E114" s="112"/>
    </row>
    <row r="115" spans="1:23" ht="30.75" customHeight="1" thickBot="1">
      <c r="A115" s="9"/>
      <c r="B115" s="308" t="s">
        <v>847</v>
      </c>
      <c r="C115" s="126"/>
      <c r="D115" s="211" t="s">
        <v>180</v>
      </c>
      <c r="E115" s="183" t="s">
        <v>346</v>
      </c>
      <c r="F115" s="212" t="s">
        <v>347</v>
      </c>
      <c r="G115" s="213" t="s">
        <v>348</v>
      </c>
      <c r="H115" s="71" t="s">
        <v>191</v>
      </c>
      <c r="I115" s="253" t="s">
        <v>543</v>
      </c>
      <c r="J115" s="184" t="s">
        <v>544</v>
      </c>
      <c r="K115" s="71" t="s">
        <v>191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4.75" customHeight="1" thickBot="1">
      <c r="B116" s="309"/>
      <c r="C116" s="61" t="str">
        <f>Roster!C53</f>
        <v>Katie Collins</v>
      </c>
      <c r="D116" s="214">
        <f>Roster!I53</f>
        <v>101</v>
      </c>
      <c r="E116" s="228"/>
      <c r="F116" s="229"/>
      <c r="G116" s="245"/>
      <c r="H116" s="199">
        <f>SUM(E116:G116)</f>
        <v>0</v>
      </c>
      <c r="I116" s="228"/>
      <c r="J116" s="230"/>
      <c r="K116" s="199">
        <f>SUM(H116:J116)</f>
        <v>0</v>
      </c>
    </row>
    <row r="117" spans="1:23" ht="24" customHeight="1">
      <c r="C117" s="43"/>
      <c r="D117" s="43"/>
      <c r="E117" s="112"/>
      <c r="F117" s="43"/>
      <c r="G117" s="43"/>
      <c r="H117" s="118"/>
    </row>
    <row r="118" spans="1:23" ht="48" customHeight="1" thickBot="1">
      <c r="E118" s="112"/>
    </row>
    <row r="119" spans="1:23" ht="30.75" customHeight="1" thickBot="1">
      <c r="A119" s="9"/>
      <c r="B119" s="283" t="s">
        <v>848</v>
      </c>
      <c r="C119" s="126"/>
      <c r="D119" s="211" t="s">
        <v>180</v>
      </c>
      <c r="E119" s="183" t="s">
        <v>346</v>
      </c>
      <c r="F119" s="212" t="s">
        <v>347</v>
      </c>
      <c r="G119" s="213" t="s">
        <v>348</v>
      </c>
      <c r="H119" s="71" t="s">
        <v>191</v>
      </c>
      <c r="I119" s="253" t="s">
        <v>543</v>
      </c>
      <c r="J119" s="184" t="s">
        <v>544</v>
      </c>
      <c r="K119" s="71" t="s">
        <v>191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24.75" customHeight="1" thickBot="1">
      <c r="B120" s="269"/>
      <c r="C120" s="61" t="str">
        <f>Roster!C54</f>
        <v>Frank Roop, Jr.</v>
      </c>
      <c r="D120" s="214">
        <f>Roster!I54</f>
        <v>154</v>
      </c>
      <c r="E120" s="154">
        <v>123</v>
      </c>
      <c r="F120" s="155">
        <v>154</v>
      </c>
      <c r="G120" s="193">
        <v>155</v>
      </c>
      <c r="H120" s="199">
        <f>SUM(E120:G120)</f>
        <v>432</v>
      </c>
      <c r="I120" s="228"/>
      <c r="J120" s="230"/>
      <c r="K120" s="199">
        <f>SUM(H120:J120)</f>
        <v>432</v>
      </c>
    </row>
    <row r="121" spans="1:23" ht="24" customHeight="1">
      <c r="C121" s="43"/>
      <c r="D121" s="43"/>
      <c r="E121" s="112"/>
      <c r="F121" s="43"/>
      <c r="G121" s="43"/>
      <c r="H121" s="118"/>
    </row>
    <row r="122" spans="1:23" ht="48" customHeight="1" thickBot="1">
      <c r="E122" s="112"/>
    </row>
    <row r="123" spans="1:23" ht="30.75" customHeight="1" thickBot="1">
      <c r="A123" s="9"/>
      <c r="B123" s="308" t="s">
        <v>849</v>
      </c>
      <c r="C123" s="126"/>
      <c r="D123" s="211" t="s">
        <v>180</v>
      </c>
      <c r="E123" s="183" t="s">
        <v>346</v>
      </c>
      <c r="F123" s="212" t="s">
        <v>347</v>
      </c>
      <c r="G123" s="213" t="s">
        <v>348</v>
      </c>
      <c r="H123" s="71" t="s">
        <v>191</v>
      </c>
      <c r="I123" s="253" t="s">
        <v>543</v>
      </c>
      <c r="J123" s="184" t="s">
        <v>544</v>
      </c>
      <c r="K123" s="71" t="s">
        <v>191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4.75" customHeight="1" thickBot="1">
      <c r="B124" s="309"/>
      <c r="C124" s="61" t="str">
        <f>Roster!C55</f>
        <v>Wendy Mayhak</v>
      </c>
      <c r="D124" s="214">
        <f>Roster!I55</f>
        <v>175</v>
      </c>
      <c r="E124" s="228"/>
      <c r="F124" s="229"/>
      <c r="G124" s="245"/>
      <c r="H124" s="199">
        <f>SUM(E124:G124)</f>
        <v>0</v>
      </c>
      <c r="I124" s="228"/>
      <c r="J124" s="230"/>
      <c r="K124" s="199">
        <f>SUM(H124:J124)</f>
        <v>0</v>
      </c>
    </row>
    <row r="125" spans="1:23" ht="24" customHeight="1">
      <c r="C125" s="43"/>
      <c r="D125" s="43"/>
      <c r="E125" s="112"/>
      <c r="F125" s="43"/>
      <c r="G125" s="43"/>
      <c r="H125" s="118"/>
    </row>
    <row r="126" spans="1:23" ht="48" customHeight="1" thickBot="1">
      <c r="E126" s="112"/>
    </row>
    <row r="127" spans="1:23" ht="30.75" customHeight="1" thickBot="1">
      <c r="A127" s="9"/>
      <c r="B127" s="283" t="s">
        <v>850</v>
      </c>
      <c r="C127" s="126"/>
      <c r="D127" s="211" t="s">
        <v>180</v>
      </c>
      <c r="E127" s="183" t="s">
        <v>346</v>
      </c>
      <c r="F127" s="212" t="s">
        <v>347</v>
      </c>
      <c r="G127" s="213" t="s">
        <v>348</v>
      </c>
      <c r="H127" s="71" t="s">
        <v>191</v>
      </c>
      <c r="I127" s="253" t="s">
        <v>543</v>
      </c>
      <c r="J127" s="184" t="s">
        <v>544</v>
      </c>
      <c r="K127" s="71" t="s">
        <v>191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24.75" customHeight="1" thickBot="1">
      <c r="B128" s="269"/>
      <c r="C128" s="61" t="str">
        <f>Roster!C56</f>
        <v>Calvin Anderson</v>
      </c>
      <c r="D128" s="214">
        <f>Roster!I56</f>
        <v>191</v>
      </c>
      <c r="E128" s="154">
        <v>153</v>
      </c>
      <c r="F128" s="155">
        <v>147</v>
      </c>
      <c r="G128" s="193">
        <v>212</v>
      </c>
      <c r="H128" s="199">
        <f>SUM(E128:G128)</f>
        <v>512</v>
      </c>
      <c r="I128" s="228"/>
      <c r="J128" s="230"/>
      <c r="K128" s="199">
        <f>SUM(H128:J128)</f>
        <v>512</v>
      </c>
    </row>
    <row r="129" spans="1:23" ht="24" customHeight="1">
      <c r="C129" s="43"/>
      <c r="D129" s="43"/>
      <c r="E129" s="112"/>
      <c r="F129" s="43"/>
      <c r="G129" s="43"/>
      <c r="H129" s="118"/>
    </row>
    <row r="130" spans="1:23" ht="48" customHeight="1" thickBot="1">
      <c r="E130" s="112"/>
    </row>
    <row r="131" spans="1:23" ht="30.75" customHeight="1" thickBot="1">
      <c r="A131" s="9"/>
      <c r="B131" s="307" t="s">
        <v>851</v>
      </c>
      <c r="C131" s="126"/>
      <c r="D131" s="211" t="s">
        <v>180</v>
      </c>
      <c r="E131" s="183" t="s">
        <v>346</v>
      </c>
      <c r="F131" s="212" t="s">
        <v>347</v>
      </c>
      <c r="G131" s="213" t="s">
        <v>348</v>
      </c>
      <c r="H131" s="71" t="s">
        <v>191</v>
      </c>
      <c r="I131" s="253" t="s">
        <v>543</v>
      </c>
      <c r="J131" s="184" t="s">
        <v>544</v>
      </c>
      <c r="K131" s="71" t="s">
        <v>191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24.75" customHeight="1" thickBot="1">
      <c r="B132" s="303"/>
      <c r="C132" s="61" t="str">
        <f>Roster!C60</f>
        <v>Reginald Adams</v>
      </c>
      <c r="D132" s="214">
        <f>Roster!I60</f>
        <v>203</v>
      </c>
      <c r="E132" s="154">
        <v>228</v>
      </c>
      <c r="F132" s="155">
        <v>166</v>
      </c>
      <c r="G132" s="193">
        <v>166</v>
      </c>
      <c r="H132" s="199">
        <f>SUM(E132:G132)</f>
        <v>560</v>
      </c>
      <c r="I132" s="228">
        <v>184</v>
      </c>
      <c r="J132" s="230">
        <v>202</v>
      </c>
      <c r="K132" s="199">
        <f>SUM(H132:J132)</f>
        <v>946</v>
      </c>
    </row>
    <row r="133" spans="1:23" ht="24" customHeight="1">
      <c r="C133" s="43"/>
      <c r="D133" s="43"/>
      <c r="E133" s="112"/>
      <c r="F133" s="43"/>
      <c r="G133" s="43"/>
      <c r="H133" s="118"/>
    </row>
    <row r="134" spans="1:23" ht="48" customHeight="1" thickBot="1">
      <c r="E134" s="112"/>
    </row>
    <row r="135" spans="1:23" ht="30.75" customHeight="1" thickBot="1">
      <c r="A135" s="9"/>
      <c r="B135" s="308" t="s">
        <v>852</v>
      </c>
      <c r="C135" s="126"/>
      <c r="D135" s="211" t="s">
        <v>180</v>
      </c>
      <c r="E135" s="183" t="s">
        <v>346</v>
      </c>
      <c r="F135" s="212" t="s">
        <v>347</v>
      </c>
      <c r="G135" s="213" t="s">
        <v>348</v>
      </c>
      <c r="H135" s="71" t="s">
        <v>191</v>
      </c>
      <c r="I135" s="253" t="s">
        <v>543</v>
      </c>
      <c r="J135" s="184" t="s">
        <v>544</v>
      </c>
      <c r="K135" s="71" t="s">
        <v>191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24.75" customHeight="1" thickBot="1">
      <c r="B136" s="309"/>
      <c r="C136" s="61" t="str">
        <f>Roster!C61</f>
        <v>Bobbye Phillips</v>
      </c>
      <c r="D136" s="214">
        <f>Roster!I61</f>
        <v>127</v>
      </c>
      <c r="E136" s="228"/>
      <c r="F136" s="229"/>
      <c r="G136" s="245"/>
      <c r="H136" s="199">
        <f>SUM(E136:G136)</f>
        <v>0</v>
      </c>
      <c r="I136" s="228"/>
      <c r="J136" s="230"/>
      <c r="K136" s="199">
        <f>SUM(H136:J136)</f>
        <v>0</v>
      </c>
    </row>
    <row r="137" spans="1:23" ht="24" customHeight="1">
      <c r="C137" s="43"/>
      <c r="D137" s="43"/>
      <c r="E137" s="112"/>
      <c r="F137" s="43"/>
      <c r="G137" s="43"/>
      <c r="H137" s="118"/>
    </row>
    <row r="138" spans="1:23" ht="48" customHeight="1" thickBot="1">
      <c r="E138" s="112"/>
    </row>
    <row r="139" spans="1:23" ht="30.75" customHeight="1" thickBot="1">
      <c r="A139" s="9"/>
      <c r="B139" s="308" t="s">
        <v>853</v>
      </c>
      <c r="C139" s="126"/>
      <c r="D139" s="211" t="s">
        <v>180</v>
      </c>
      <c r="E139" s="183" t="s">
        <v>346</v>
      </c>
      <c r="F139" s="212" t="s">
        <v>347</v>
      </c>
      <c r="G139" s="213" t="s">
        <v>348</v>
      </c>
      <c r="H139" s="71" t="s">
        <v>191</v>
      </c>
      <c r="I139" s="253" t="s">
        <v>543</v>
      </c>
      <c r="J139" s="184" t="s">
        <v>544</v>
      </c>
      <c r="K139" s="71" t="s">
        <v>191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24.75" customHeight="1" thickBot="1">
      <c r="B140" s="309"/>
      <c r="C140" s="61" t="str">
        <f>Roster!C62</f>
        <v>Michael Triplett</v>
      </c>
      <c r="D140" s="214">
        <f>Roster!I62</f>
        <v>172</v>
      </c>
      <c r="E140" s="228"/>
      <c r="F140" s="229"/>
      <c r="G140" s="245"/>
      <c r="H140" s="199">
        <f>SUM(E140:G140)</f>
        <v>0</v>
      </c>
      <c r="I140" s="228"/>
      <c r="J140" s="230"/>
      <c r="K140" s="199">
        <f>SUM(H140:J140)</f>
        <v>0</v>
      </c>
    </row>
    <row r="141" spans="1:23" ht="24" customHeight="1">
      <c r="C141" s="43"/>
      <c r="D141" s="43"/>
      <c r="E141" s="112"/>
      <c r="F141" s="43"/>
      <c r="G141" s="43"/>
      <c r="H141" s="118"/>
    </row>
    <row r="142" spans="1:23" ht="48" customHeight="1" thickBot="1">
      <c r="E142" s="112"/>
    </row>
    <row r="143" spans="1:23" ht="30.75" customHeight="1" thickBot="1">
      <c r="A143" s="9"/>
      <c r="B143" s="308" t="s">
        <v>854</v>
      </c>
      <c r="C143" s="126"/>
      <c r="D143" s="211" t="s">
        <v>180</v>
      </c>
      <c r="E143" s="183" t="s">
        <v>346</v>
      </c>
      <c r="F143" s="212" t="s">
        <v>347</v>
      </c>
      <c r="G143" s="213" t="s">
        <v>348</v>
      </c>
      <c r="H143" s="71" t="s">
        <v>191</v>
      </c>
      <c r="I143" s="253" t="s">
        <v>543</v>
      </c>
      <c r="J143" s="184" t="s">
        <v>544</v>
      </c>
      <c r="K143" s="71" t="s">
        <v>191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24.75" customHeight="1" thickBot="1">
      <c r="B144" s="309"/>
      <c r="C144" s="61" t="str">
        <f>Roster!C63</f>
        <v>Binh Nguyen</v>
      </c>
      <c r="D144" s="214">
        <f>Roster!I63</f>
        <v>198</v>
      </c>
      <c r="E144" s="228"/>
      <c r="F144" s="229"/>
      <c r="G144" s="245"/>
      <c r="H144" s="199">
        <f>SUM(E144:G144)</f>
        <v>0</v>
      </c>
      <c r="I144" s="228"/>
      <c r="J144" s="230"/>
      <c r="K144" s="199">
        <f>SUM(H144:J144)</f>
        <v>0</v>
      </c>
    </row>
    <row r="145" spans="1:23" ht="24" customHeight="1">
      <c r="C145" s="43"/>
      <c r="D145" s="43"/>
      <c r="E145" s="112"/>
      <c r="F145" s="43"/>
      <c r="G145" s="43"/>
      <c r="H145" s="118"/>
    </row>
    <row r="146" spans="1:23" ht="48" customHeight="1" thickBot="1">
      <c r="E146" s="112"/>
    </row>
    <row r="147" spans="1:23" ht="30.75" customHeight="1" thickBot="1">
      <c r="A147" s="9"/>
      <c r="B147" s="308" t="s">
        <v>855</v>
      </c>
      <c r="C147" s="126"/>
      <c r="D147" s="211" t="s">
        <v>180</v>
      </c>
      <c r="E147" s="183" t="s">
        <v>346</v>
      </c>
      <c r="F147" s="212" t="s">
        <v>347</v>
      </c>
      <c r="G147" s="213" t="s">
        <v>348</v>
      </c>
      <c r="H147" s="71" t="s">
        <v>191</v>
      </c>
      <c r="I147" s="253" t="s">
        <v>543</v>
      </c>
      <c r="J147" s="184" t="s">
        <v>544</v>
      </c>
      <c r="K147" s="71" t="s">
        <v>191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24.75" customHeight="1" thickBot="1">
      <c r="B148" s="309"/>
      <c r="C148" s="61" t="str">
        <f>Roster!C67</f>
        <v>Tina Wimberley</v>
      </c>
      <c r="D148" s="214">
        <f>Roster!I67</f>
        <v>161</v>
      </c>
      <c r="E148" s="228"/>
      <c r="F148" s="229"/>
      <c r="G148" s="245"/>
      <c r="H148" s="199">
        <f>SUM(E148:G148)</f>
        <v>0</v>
      </c>
      <c r="I148" s="228"/>
      <c r="J148" s="230"/>
      <c r="K148" s="199">
        <f>SUM(H148:J148)</f>
        <v>0</v>
      </c>
    </row>
    <row r="149" spans="1:23" ht="24" customHeight="1">
      <c r="C149" s="43"/>
      <c r="D149" s="43"/>
      <c r="E149" s="112"/>
      <c r="F149" s="43"/>
      <c r="G149" s="43"/>
      <c r="H149" s="118"/>
    </row>
    <row r="150" spans="1:23" ht="48" customHeight="1" thickBot="1">
      <c r="E150" s="112"/>
    </row>
    <row r="151" spans="1:23" ht="30.75" customHeight="1" thickBot="1">
      <c r="A151" s="9"/>
      <c r="B151" s="308" t="s">
        <v>856</v>
      </c>
      <c r="C151" s="126"/>
      <c r="D151" s="211" t="s">
        <v>180</v>
      </c>
      <c r="E151" s="183" t="s">
        <v>346</v>
      </c>
      <c r="F151" s="212" t="s">
        <v>347</v>
      </c>
      <c r="G151" s="213" t="s">
        <v>348</v>
      </c>
      <c r="H151" s="71" t="s">
        <v>191</v>
      </c>
      <c r="I151" s="253" t="s">
        <v>543</v>
      </c>
      <c r="J151" s="184" t="s">
        <v>544</v>
      </c>
      <c r="K151" s="71" t="s">
        <v>191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24.75" customHeight="1" thickBot="1">
      <c r="B152" s="309"/>
      <c r="C152" s="61" t="str">
        <f>Roster!C68</f>
        <v>Jennifer Fannon</v>
      </c>
      <c r="D152" s="214">
        <f>Roster!I68</f>
        <v>149</v>
      </c>
      <c r="E152" s="228"/>
      <c r="F152" s="229"/>
      <c r="G152" s="245"/>
      <c r="H152" s="199">
        <f>SUM(E152:G152)</f>
        <v>0</v>
      </c>
      <c r="I152" s="228"/>
      <c r="J152" s="230"/>
      <c r="K152" s="199">
        <f>SUM(H152:J152)</f>
        <v>0</v>
      </c>
    </row>
    <row r="153" spans="1:23" ht="24" customHeight="1">
      <c r="C153" s="43"/>
      <c r="D153" s="43"/>
      <c r="E153" s="112"/>
      <c r="F153" s="43"/>
      <c r="G153" s="43"/>
      <c r="H153" s="118"/>
    </row>
    <row r="154" spans="1:23" ht="48" customHeight="1" thickBot="1">
      <c r="E154" s="112"/>
    </row>
    <row r="155" spans="1:23" ht="30.75" customHeight="1" thickBot="1">
      <c r="A155" s="9"/>
      <c r="B155" s="307" t="s">
        <v>857</v>
      </c>
      <c r="C155" s="126"/>
      <c r="D155" s="211" t="s">
        <v>180</v>
      </c>
      <c r="E155" s="183" t="s">
        <v>346</v>
      </c>
      <c r="F155" s="212" t="s">
        <v>347</v>
      </c>
      <c r="G155" s="213" t="s">
        <v>348</v>
      </c>
      <c r="H155" s="71" t="s">
        <v>191</v>
      </c>
      <c r="I155" s="253" t="s">
        <v>543</v>
      </c>
      <c r="J155" s="184" t="s">
        <v>544</v>
      </c>
      <c r="K155" s="71" t="s">
        <v>191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24.75" customHeight="1" thickBot="1">
      <c r="B156" s="303"/>
      <c r="C156" s="61" t="str">
        <f>Roster!C69</f>
        <v>Gregory Burk</v>
      </c>
      <c r="D156" s="214">
        <f>Roster!I69</f>
        <v>166</v>
      </c>
      <c r="E156" s="154">
        <v>128</v>
      </c>
      <c r="F156" s="155">
        <v>157</v>
      </c>
      <c r="G156" s="193">
        <v>121</v>
      </c>
      <c r="H156" s="199">
        <f>SUM(E156:G156)</f>
        <v>406</v>
      </c>
      <c r="I156" s="228"/>
      <c r="J156" s="230"/>
      <c r="K156" s="199">
        <f>SUM(H156:J156)</f>
        <v>406</v>
      </c>
    </row>
    <row r="157" spans="1:23" ht="24" customHeight="1">
      <c r="C157" s="43"/>
      <c r="D157" s="43"/>
      <c r="E157" s="112"/>
      <c r="F157" s="43"/>
      <c r="G157" s="43"/>
      <c r="H157" s="118"/>
    </row>
    <row r="158" spans="1:23" ht="48" customHeight="1" thickBot="1">
      <c r="E158" s="112"/>
    </row>
    <row r="159" spans="1:23" ht="30.75" customHeight="1" thickBot="1">
      <c r="A159" s="9"/>
      <c r="B159" s="308" t="s">
        <v>858</v>
      </c>
      <c r="C159" s="126"/>
      <c r="D159" s="211" t="s">
        <v>180</v>
      </c>
      <c r="E159" s="183" t="s">
        <v>346</v>
      </c>
      <c r="F159" s="212" t="s">
        <v>347</v>
      </c>
      <c r="G159" s="213" t="s">
        <v>348</v>
      </c>
      <c r="H159" s="71" t="s">
        <v>191</v>
      </c>
      <c r="I159" s="253" t="s">
        <v>543</v>
      </c>
      <c r="J159" s="184" t="s">
        <v>544</v>
      </c>
      <c r="K159" s="71" t="s">
        <v>191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4.75" customHeight="1" thickBot="1">
      <c r="B160" s="309"/>
      <c r="C160" s="61" t="str">
        <f>Roster!C70</f>
        <v>Larry Dalton</v>
      </c>
      <c r="D160" s="214">
        <f>Roster!I70</f>
        <v>189</v>
      </c>
      <c r="E160" s="228"/>
      <c r="F160" s="229"/>
      <c r="G160" s="245"/>
      <c r="H160" s="199">
        <f>SUM(E160:G160)</f>
        <v>0</v>
      </c>
      <c r="I160" s="228"/>
      <c r="J160" s="230"/>
      <c r="K160" s="199">
        <f>SUM(H160:J160)</f>
        <v>0</v>
      </c>
    </row>
    <row r="161" spans="1:23" ht="24" customHeight="1">
      <c r="C161" s="43"/>
      <c r="D161" s="43"/>
      <c r="E161" s="112"/>
      <c r="F161" s="43"/>
      <c r="G161" s="43"/>
      <c r="H161" s="118"/>
    </row>
    <row r="162" spans="1:23" ht="48" customHeight="1" thickBot="1">
      <c r="E162" s="112"/>
    </row>
    <row r="163" spans="1:23" ht="30.75" customHeight="1" thickBot="1">
      <c r="A163" s="9"/>
      <c r="B163" s="307" t="s">
        <v>859</v>
      </c>
      <c r="C163" s="126"/>
      <c r="D163" s="211" t="s">
        <v>180</v>
      </c>
      <c r="E163" s="183" t="s">
        <v>346</v>
      </c>
      <c r="F163" s="212" t="s">
        <v>347</v>
      </c>
      <c r="G163" s="213" t="s">
        <v>348</v>
      </c>
      <c r="H163" s="71" t="s">
        <v>191</v>
      </c>
      <c r="I163" s="253" t="s">
        <v>543</v>
      </c>
      <c r="J163" s="184" t="s">
        <v>544</v>
      </c>
      <c r="K163" s="71" t="s">
        <v>191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24.75" customHeight="1" thickBot="1">
      <c r="B164" s="303"/>
      <c r="C164" s="61" t="str">
        <f>Roster!C74</f>
        <v>Philip Mills</v>
      </c>
      <c r="D164" s="214">
        <f>Roster!I74</f>
        <v>192</v>
      </c>
      <c r="E164" s="154">
        <v>190</v>
      </c>
      <c r="F164" s="155">
        <v>192</v>
      </c>
      <c r="G164" s="193">
        <v>191</v>
      </c>
      <c r="H164" s="199">
        <f>SUM(E164:G164)</f>
        <v>573</v>
      </c>
      <c r="I164" s="228">
        <v>225</v>
      </c>
      <c r="J164" s="230">
        <v>225</v>
      </c>
      <c r="K164" s="199">
        <f>SUM(H164:J164)</f>
        <v>1023</v>
      </c>
    </row>
    <row r="165" spans="1:23" ht="24" customHeight="1">
      <c r="C165" s="43"/>
      <c r="D165" s="43"/>
      <c r="E165" s="112"/>
      <c r="F165" s="43"/>
      <c r="G165" s="43"/>
      <c r="H165" s="118"/>
    </row>
    <row r="166" spans="1:23" ht="48" customHeight="1" thickBot="1">
      <c r="E166" s="112"/>
    </row>
    <row r="167" spans="1:23" ht="30.75" customHeight="1" thickBot="1">
      <c r="A167" s="9"/>
      <c r="B167" s="308" t="s">
        <v>860</v>
      </c>
      <c r="C167" s="126"/>
      <c r="D167" s="211" t="s">
        <v>180</v>
      </c>
      <c r="E167" s="183" t="s">
        <v>346</v>
      </c>
      <c r="F167" s="212" t="s">
        <v>347</v>
      </c>
      <c r="G167" s="213" t="s">
        <v>348</v>
      </c>
      <c r="H167" s="71" t="s">
        <v>191</v>
      </c>
      <c r="I167" s="253" t="s">
        <v>543</v>
      </c>
      <c r="J167" s="184" t="s">
        <v>544</v>
      </c>
      <c r="K167" s="71" t="s">
        <v>191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24.75" customHeight="1" thickBot="1">
      <c r="B168" s="309"/>
      <c r="C168" s="61" t="str">
        <f>Roster!C75</f>
        <v>Anthony Mowl</v>
      </c>
      <c r="D168" s="214">
        <f>Roster!I75</f>
        <v>156</v>
      </c>
      <c r="E168" s="228"/>
      <c r="F168" s="229"/>
      <c r="G168" s="245"/>
      <c r="H168" s="199">
        <f>SUM(E168:G168)</f>
        <v>0</v>
      </c>
      <c r="I168" s="228"/>
      <c r="J168" s="230"/>
      <c r="K168" s="199">
        <f>SUM(H168:J168)</f>
        <v>0</v>
      </c>
    </row>
    <row r="169" spans="1:23" ht="24" customHeight="1">
      <c r="C169" s="43"/>
      <c r="D169" s="43"/>
      <c r="E169" s="112"/>
      <c r="F169" s="43"/>
      <c r="G169" s="43"/>
      <c r="H169" s="118"/>
    </row>
    <row r="170" spans="1:23" ht="48" customHeight="1" thickBot="1">
      <c r="E170" s="112"/>
    </row>
    <row r="171" spans="1:23" ht="30.75" customHeight="1" thickBot="1">
      <c r="A171" s="9"/>
      <c r="B171" s="308" t="s">
        <v>861</v>
      </c>
      <c r="C171" s="126"/>
      <c r="D171" s="211" t="s">
        <v>180</v>
      </c>
      <c r="E171" s="183" t="s">
        <v>346</v>
      </c>
      <c r="F171" s="212" t="s">
        <v>347</v>
      </c>
      <c r="G171" s="213" t="s">
        <v>348</v>
      </c>
      <c r="H171" s="71" t="s">
        <v>191</v>
      </c>
      <c r="I171" s="253" t="s">
        <v>543</v>
      </c>
      <c r="J171" s="184" t="s">
        <v>544</v>
      </c>
      <c r="K171" s="71" t="s">
        <v>191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24.75" customHeight="1" thickBot="1">
      <c r="B172" s="309"/>
      <c r="C172" s="61" t="str">
        <f>Roster!C76</f>
        <v>Jerilyn Mayhak</v>
      </c>
      <c r="D172" s="214">
        <f>Roster!I76</f>
        <v>173</v>
      </c>
      <c r="E172" s="228"/>
      <c r="F172" s="229"/>
      <c r="G172" s="245"/>
      <c r="H172" s="199">
        <f>SUM(E172:G172)</f>
        <v>0</v>
      </c>
      <c r="I172" s="228"/>
      <c r="J172" s="230"/>
      <c r="K172" s="199">
        <f>SUM(H172:J172)</f>
        <v>0</v>
      </c>
    </row>
    <row r="173" spans="1:23" ht="24" customHeight="1">
      <c r="C173" s="43"/>
      <c r="D173" s="43"/>
      <c r="E173" s="112"/>
      <c r="F173" s="43"/>
      <c r="G173" s="43"/>
      <c r="H173" s="118"/>
    </row>
    <row r="174" spans="1:23" ht="48" customHeight="1" thickBot="1">
      <c r="E174" s="112"/>
    </row>
    <row r="175" spans="1:23" ht="30.75" customHeight="1" thickBot="1">
      <c r="A175" s="9"/>
      <c r="B175" s="283" t="s">
        <v>862</v>
      </c>
      <c r="C175" s="126"/>
      <c r="D175" s="211" t="s">
        <v>180</v>
      </c>
      <c r="E175" s="183" t="s">
        <v>346</v>
      </c>
      <c r="F175" s="212" t="s">
        <v>347</v>
      </c>
      <c r="G175" s="213" t="s">
        <v>348</v>
      </c>
      <c r="H175" s="71" t="s">
        <v>191</v>
      </c>
      <c r="I175" s="253" t="s">
        <v>543</v>
      </c>
      <c r="J175" s="184" t="s">
        <v>544</v>
      </c>
      <c r="K175" s="71" t="s">
        <v>191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24.75" customHeight="1" thickBot="1">
      <c r="B176" s="269"/>
      <c r="C176" s="61" t="str">
        <f>Roster!C77</f>
        <v>Andrew Donatich</v>
      </c>
      <c r="D176" s="214">
        <f>Roster!I77</f>
        <v>196</v>
      </c>
      <c r="E176" s="154">
        <v>223</v>
      </c>
      <c r="F176" s="155">
        <v>134</v>
      </c>
      <c r="G176" s="193">
        <v>200</v>
      </c>
      <c r="H176" s="199">
        <f>SUM(E176:G176)</f>
        <v>557</v>
      </c>
      <c r="I176" s="228"/>
      <c r="J176" s="230"/>
      <c r="K176" s="199">
        <f>SUM(H176:J176)</f>
        <v>557</v>
      </c>
    </row>
    <row r="177" spans="1:23" ht="24" customHeight="1">
      <c r="C177" s="43"/>
      <c r="D177" s="43"/>
      <c r="E177" s="112"/>
      <c r="F177" s="43"/>
      <c r="G177" s="43"/>
      <c r="H177" s="118"/>
    </row>
    <row r="178" spans="1:23" ht="48" customHeight="1" thickBot="1">
      <c r="E178" s="112"/>
    </row>
    <row r="179" spans="1:23" ht="30.75" customHeight="1" thickBot="1">
      <c r="A179" s="9"/>
      <c r="B179" s="308" t="s">
        <v>863</v>
      </c>
      <c r="C179" s="126"/>
      <c r="D179" s="211" t="s">
        <v>180</v>
      </c>
      <c r="E179" s="183" t="s">
        <v>346</v>
      </c>
      <c r="F179" s="212" t="s">
        <v>347</v>
      </c>
      <c r="G179" s="213" t="s">
        <v>348</v>
      </c>
      <c r="H179" s="71" t="s">
        <v>191</v>
      </c>
      <c r="I179" s="253" t="s">
        <v>543</v>
      </c>
      <c r="J179" s="184" t="s">
        <v>544</v>
      </c>
      <c r="K179" s="71" t="s">
        <v>191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24.75" customHeight="1" thickBot="1">
      <c r="B180" s="309"/>
      <c r="C180" s="61" t="str">
        <f>Roster!C81</f>
        <v>Linda Smith</v>
      </c>
      <c r="D180" s="214">
        <f>Roster!I81</f>
        <v>124</v>
      </c>
      <c r="E180" s="228"/>
      <c r="F180" s="229"/>
      <c r="G180" s="245"/>
      <c r="H180" s="199">
        <f>SUM(E180:G180)</f>
        <v>0</v>
      </c>
      <c r="I180" s="228"/>
      <c r="J180" s="230"/>
      <c r="K180" s="199">
        <f>SUM(H180:J180)</f>
        <v>0</v>
      </c>
    </row>
    <row r="181" spans="1:23" ht="24" customHeight="1">
      <c r="C181" s="43"/>
      <c r="D181" s="43"/>
      <c r="E181" s="112"/>
      <c r="F181" s="43"/>
      <c r="G181" s="43"/>
      <c r="H181" s="118"/>
    </row>
    <row r="182" spans="1:23" ht="48" customHeight="1" thickBot="1">
      <c r="E182" s="112"/>
    </row>
    <row r="183" spans="1:23" ht="30.75" customHeight="1" thickBot="1">
      <c r="A183" s="9"/>
      <c r="B183" s="308" t="s">
        <v>864</v>
      </c>
      <c r="C183" s="126"/>
      <c r="D183" s="211" t="s">
        <v>180</v>
      </c>
      <c r="E183" s="183" t="s">
        <v>346</v>
      </c>
      <c r="F183" s="212" t="s">
        <v>347</v>
      </c>
      <c r="G183" s="213" t="s">
        <v>348</v>
      </c>
      <c r="H183" s="71" t="s">
        <v>191</v>
      </c>
      <c r="I183" s="253" t="s">
        <v>543</v>
      </c>
      <c r="J183" s="184" t="s">
        <v>544</v>
      </c>
      <c r="K183" s="71" t="s">
        <v>191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24.75" customHeight="1" thickBot="1">
      <c r="B184" s="309"/>
      <c r="C184" s="61" t="str">
        <f>Roster!C82</f>
        <v>Charles McBee</v>
      </c>
      <c r="D184" s="214">
        <f>Roster!I82</f>
        <v>136</v>
      </c>
      <c r="E184" s="228"/>
      <c r="F184" s="229"/>
      <c r="G184" s="245"/>
      <c r="H184" s="199">
        <f>SUM(E184:G184)</f>
        <v>0</v>
      </c>
      <c r="I184" s="228"/>
      <c r="J184" s="230"/>
      <c r="K184" s="199">
        <f>SUM(H184:J184)</f>
        <v>0</v>
      </c>
    </row>
    <row r="185" spans="1:23" ht="24" customHeight="1">
      <c r="C185" s="43"/>
      <c r="D185" s="43"/>
      <c r="E185" s="112"/>
      <c r="F185" s="43"/>
      <c r="G185" s="43"/>
      <c r="H185" s="118"/>
    </row>
    <row r="186" spans="1:23" ht="48" customHeight="1" thickBot="1">
      <c r="E186" s="112"/>
    </row>
    <row r="187" spans="1:23" ht="30.75" customHeight="1" thickBot="1">
      <c r="A187" s="9"/>
      <c r="B187" s="308" t="s">
        <v>865</v>
      </c>
      <c r="C187" s="126"/>
      <c r="D187" s="211" t="s">
        <v>180</v>
      </c>
      <c r="E187" s="183" t="s">
        <v>346</v>
      </c>
      <c r="F187" s="212" t="s">
        <v>347</v>
      </c>
      <c r="G187" s="213" t="s">
        <v>348</v>
      </c>
      <c r="H187" s="71" t="s">
        <v>191</v>
      </c>
      <c r="I187" s="253" t="s">
        <v>543</v>
      </c>
      <c r="J187" s="184" t="s">
        <v>544</v>
      </c>
      <c r="K187" s="71" t="s">
        <v>191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24.75" customHeight="1" thickBot="1">
      <c r="B188" s="309"/>
      <c r="C188" s="61" t="str">
        <f>Roster!C83</f>
        <v>James Kelly</v>
      </c>
      <c r="D188" s="214">
        <f>Roster!I83</f>
        <v>161</v>
      </c>
      <c r="E188" s="228"/>
      <c r="F188" s="229"/>
      <c r="G188" s="245"/>
      <c r="H188" s="199">
        <f>SUM(E188:G188)</f>
        <v>0</v>
      </c>
      <c r="I188" s="228"/>
      <c r="J188" s="230"/>
      <c r="K188" s="199">
        <f>SUM(H188:J188)</f>
        <v>0</v>
      </c>
    </row>
    <row r="189" spans="1:23" ht="24" customHeight="1">
      <c r="C189" s="43"/>
      <c r="D189" s="43"/>
      <c r="E189" s="112"/>
      <c r="F189" s="43"/>
      <c r="G189" s="43"/>
      <c r="H189" s="118"/>
    </row>
    <row r="190" spans="1:23" ht="48" customHeight="1" thickBot="1">
      <c r="E190" s="112"/>
    </row>
    <row r="191" spans="1:23" ht="30.75" customHeight="1" thickBot="1">
      <c r="A191" s="9"/>
      <c r="B191" s="308" t="s">
        <v>866</v>
      </c>
      <c r="C191" s="126"/>
      <c r="D191" s="211" t="s">
        <v>180</v>
      </c>
      <c r="E191" s="183" t="s">
        <v>346</v>
      </c>
      <c r="F191" s="212" t="s">
        <v>347</v>
      </c>
      <c r="G191" s="213" t="s">
        <v>348</v>
      </c>
      <c r="H191" s="71" t="s">
        <v>191</v>
      </c>
      <c r="I191" s="253" t="s">
        <v>543</v>
      </c>
      <c r="J191" s="184" t="s">
        <v>544</v>
      </c>
      <c r="K191" s="71" t="s">
        <v>191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24.75" customHeight="1" thickBot="1">
      <c r="B192" s="309"/>
      <c r="C192" s="61" t="str">
        <f>Roster!C84</f>
        <v>Jerilyn Keller</v>
      </c>
      <c r="D192" s="214">
        <f>Roster!I84</f>
        <v>170</v>
      </c>
      <c r="E192" s="228"/>
      <c r="F192" s="229"/>
      <c r="G192" s="245"/>
      <c r="H192" s="199">
        <f>SUM(E192:G192)</f>
        <v>0</v>
      </c>
      <c r="I192" s="228"/>
      <c r="J192" s="230"/>
      <c r="K192" s="199">
        <f>SUM(H192:J192)</f>
        <v>0</v>
      </c>
    </row>
    <row r="193" spans="1:23" ht="24" customHeight="1">
      <c r="C193" s="43"/>
      <c r="D193" s="43"/>
      <c r="E193" s="112"/>
      <c r="F193" s="43"/>
      <c r="G193" s="43"/>
      <c r="H193" s="118"/>
    </row>
    <row r="194" spans="1:23" ht="48" customHeight="1" thickBot="1">
      <c r="E194" s="112"/>
    </row>
    <row r="195" spans="1:23" ht="30.75" customHeight="1" thickBot="1">
      <c r="A195" s="9"/>
      <c r="B195" s="308" t="s">
        <v>867</v>
      </c>
      <c r="C195" s="126"/>
      <c r="D195" s="211" t="s">
        <v>180</v>
      </c>
      <c r="E195" s="183" t="s">
        <v>346</v>
      </c>
      <c r="F195" s="212" t="s">
        <v>347</v>
      </c>
      <c r="G195" s="213" t="s">
        <v>348</v>
      </c>
      <c r="H195" s="71" t="s">
        <v>191</v>
      </c>
      <c r="I195" s="253" t="s">
        <v>543</v>
      </c>
      <c r="J195" s="184" t="s">
        <v>544</v>
      </c>
      <c r="K195" s="71" t="s">
        <v>191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24.75" customHeight="1" thickBot="1">
      <c r="B196" s="309"/>
      <c r="C196" s="61" t="str">
        <f>Roster!C88</f>
        <v>Alma Gomez</v>
      </c>
      <c r="D196" s="214">
        <f>Roster!I88</f>
        <v>105</v>
      </c>
      <c r="E196" s="228"/>
      <c r="F196" s="229"/>
      <c r="G196" s="245"/>
      <c r="H196" s="199">
        <f>SUM(E196:G196)</f>
        <v>0</v>
      </c>
      <c r="I196" s="228"/>
      <c r="J196" s="230"/>
      <c r="K196" s="199">
        <f>SUM(H196:J196)</f>
        <v>0</v>
      </c>
    </row>
    <row r="197" spans="1:23" ht="24" customHeight="1">
      <c r="C197" s="43"/>
      <c r="D197" s="43"/>
      <c r="E197" s="112"/>
      <c r="F197" s="43"/>
      <c r="G197" s="43"/>
      <c r="H197" s="118"/>
    </row>
    <row r="198" spans="1:23" ht="48" customHeight="1" thickBot="1">
      <c r="E198" s="112"/>
    </row>
    <row r="199" spans="1:23" ht="30.75" customHeight="1" thickBot="1">
      <c r="A199" s="9"/>
      <c r="B199" s="308" t="s">
        <v>868</v>
      </c>
      <c r="C199" s="126"/>
      <c r="D199" s="211" t="s">
        <v>180</v>
      </c>
      <c r="E199" s="183" t="s">
        <v>346</v>
      </c>
      <c r="F199" s="212" t="s">
        <v>347</v>
      </c>
      <c r="G199" s="213" t="s">
        <v>348</v>
      </c>
      <c r="H199" s="71" t="s">
        <v>191</v>
      </c>
      <c r="I199" s="253" t="s">
        <v>543</v>
      </c>
      <c r="J199" s="184" t="s">
        <v>544</v>
      </c>
      <c r="K199" s="71" t="s">
        <v>191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24.75" customHeight="1" thickBot="1">
      <c r="B200" s="309"/>
      <c r="C200" s="61" t="str">
        <f>Roster!C89</f>
        <v>Cody Burks</v>
      </c>
      <c r="D200" s="214">
        <f>Roster!I89</f>
        <v>129</v>
      </c>
      <c r="E200" s="228"/>
      <c r="F200" s="229"/>
      <c r="G200" s="245"/>
      <c r="H200" s="199">
        <f>SUM(E200:G200)</f>
        <v>0</v>
      </c>
      <c r="I200" s="228"/>
      <c r="J200" s="230"/>
      <c r="K200" s="199">
        <f>SUM(H200:J200)</f>
        <v>0</v>
      </c>
    </row>
    <row r="201" spans="1:23" ht="24" customHeight="1">
      <c r="C201" s="43"/>
      <c r="D201" s="43"/>
      <c r="E201" s="112"/>
      <c r="F201" s="43"/>
      <c r="G201" s="43"/>
      <c r="H201" s="118"/>
    </row>
    <row r="202" spans="1:23" ht="48" customHeight="1" thickBot="1">
      <c r="E202" s="112"/>
    </row>
    <row r="203" spans="1:23" ht="30.75" customHeight="1" thickBot="1">
      <c r="A203" s="9"/>
      <c r="B203" s="308" t="s">
        <v>869</v>
      </c>
      <c r="C203" s="126"/>
      <c r="D203" s="211" t="s">
        <v>180</v>
      </c>
      <c r="E203" s="183" t="s">
        <v>346</v>
      </c>
      <c r="F203" s="212" t="s">
        <v>347</v>
      </c>
      <c r="G203" s="213" t="s">
        <v>348</v>
      </c>
      <c r="H203" s="71" t="s">
        <v>191</v>
      </c>
      <c r="I203" s="253" t="s">
        <v>543</v>
      </c>
      <c r="J203" s="184" t="s">
        <v>544</v>
      </c>
      <c r="K203" s="71" t="s">
        <v>191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24.75" customHeight="1" thickBot="1">
      <c r="B204" s="309"/>
      <c r="C204" s="61" t="str">
        <f>Roster!C90</f>
        <v>Mindy Treviso</v>
      </c>
      <c r="D204" s="214">
        <f>Roster!I90</f>
        <v>98</v>
      </c>
      <c r="E204" s="228"/>
      <c r="F204" s="229"/>
      <c r="G204" s="245"/>
      <c r="H204" s="199">
        <f>SUM(E204:G204)</f>
        <v>0</v>
      </c>
      <c r="I204" s="228"/>
      <c r="J204" s="230"/>
      <c r="K204" s="199">
        <f>SUM(H204:J204)</f>
        <v>0</v>
      </c>
    </row>
    <row r="205" spans="1:23" ht="24" customHeight="1">
      <c r="C205" s="43"/>
      <c r="D205" s="43"/>
      <c r="E205" s="112"/>
      <c r="F205" s="43"/>
      <c r="G205" s="43"/>
      <c r="H205" s="118"/>
    </row>
    <row r="206" spans="1:23" ht="48" customHeight="1" thickBot="1">
      <c r="E206" s="112"/>
    </row>
    <row r="207" spans="1:23" ht="30.75" customHeight="1" thickBot="1">
      <c r="A207" s="9"/>
      <c r="B207" s="283" t="s">
        <v>870</v>
      </c>
      <c r="C207" s="126"/>
      <c r="D207" s="211" t="s">
        <v>180</v>
      </c>
      <c r="E207" s="183" t="s">
        <v>346</v>
      </c>
      <c r="F207" s="212" t="s">
        <v>347</v>
      </c>
      <c r="G207" s="213" t="s">
        <v>348</v>
      </c>
      <c r="H207" s="71" t="s">
        <v>191</v>
      </c>
      <c r="I207" s="253" t="s">
        <v>543</v>
      </c>
      <c r="J207" s="184" t="s">
        <v>544</v>
      </c>
      <c r="K207" s="71" t="s">
        <v>191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24.75" customHeight="1" thickBot="1">
      <c r="B208" s="269"/>
      <c r="C208" s="61" t="str">
        <f>Roster!C91</f>
        <v>Joseph Brown</v>
      </c>
      <c r="D208" s="214">
        <f>Roster!I91</f>
        <v>191</v>
      </c>
      <c r="E208" s="154">
        <v>200</v>
      </c>
      <c r="F208" s="155">
        <v>204</v>
      </c>
      <c r="G208" s="193">
        <v>225</v>
      </c>
      <c r="H208" s="199">
        <f>SUM(E208:G208)</f>
        <v>629</v>
      </c>
      <c r="I208" s="228">
        <v>189</v>
      </c>
      <c r="J208" s="230">
        <v>203</v>
      </c>
      <c r="K208" s="199">
        <f>SUM(H208:J208)</f>
        <v>1021</v>
      </c>
    </row>
    <row r="209" spans="1:23" ht="24" customHeight="1">
      <c r="C209" s="43"/>
      <c r="D209" s="43"/>
      <c r="E209" s="112"/>
      <c r="F209" s="43"/>
      <c r="G209" s="43"/>
      <c r="H209" s="118"/>
    </row>
    <row r="210" spans="1:23" ht="48" customHeight="1" thickBot="1">
      <c r="E210" s="112"/>
    </row>
    <row r="211" spans="1:23" ht="30.75" customHeight="1" thickBot="1">
      <c r="A211" s="9"/>
      <c r="B211" s="283" t="s">
        <v>871</v>
      </c>
      <c r="C211" s="126"/>
      <c r="D211" s="211" t="s">
        <v>180</v>
      </c>
      <c r="E211" s="183" t="s">
        <v>346</v>
      </c>
      <c r="F211" s="212" t="s">
        <v>347</v>
      </c>
      <c r="G211" s="213" t="s">
        <v>348</v>
      </c>
      <c r="H211" s="71" t="s">
        <v>191</v>
      </c>
      <c r="I211" s="253" t="s">
        <v>543</v>
      </c>
      <c r="J211" s="184" t="s">
        <v>544</v>
      </c>
      <c r="K211" s="71" t="s">
        <v>191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24.75" customHeight="1" thickBot="1">
      <c r="B212" s="269"/>
      <c r="C212" s="61" t="str">
        <f>Roster!C95</f>
        <v>Darryl Conner</v>
      </c>
      <c r="D212" s="214">
        <f>Roster!I95</f>
        <v>205</v>
      </c>
      <c r="E212" s="154">
        <v>209</v>
      </c>
      <c r="F212" s="155">
        <v>191</v>
      </c>
      <c r="G212" s="193">
        <v>158</v>
      </c>
      <c r="H212" s="199">
        <f>SUM(E212:G212)</f>
        <v>558</v>
      </c>
      <c r="I212" s="228"/>
      <c r="J212" s="230"/>
      <c r="K212" s="199">
        <f>SUM(H212:J212)</f>
        <v>558</v>
      </c>
    </row>
    <row r="213" spans="1:23" ht="24" customHeight="1">
      <c r="C213" s="43"/>
      <c r="D213" s="43"/>
      <c r="E213" s="112"/>
      <c r="F213" s="43"/>
      <c r="G213" s="43"/>
      <c r="H213" s="118"/>
    </row>
    <row r="214" spans="1:23" ht="48" customHeight="1" thickBot="1">
      <c r="E214" s="112"/>
    </row>
    <row r="215" spans="1:23" ht="30.75" customHeight="1" thickBot="1">
      <c r="A215" s="9"/>
      <c r="B215" s="308" t="s">
        <v>872</v>
      </c>
      <c r="C215" s="126"/>
      <c r="D215" s="211" t="s">
        <v>180</v>
      </c>
      <c r="E215" s="183" t="s">
        <v>346</v>
      </c>
      <c r="F215" s="212" t="s">
        <v>347</v>
      </c>
      <c r="G215" s="213" t="s">
        <v>348</v>
      </c>
      <c r="H215" s="71" t="s">
        <v>191</v>
      </c>
      <c r="I215" s="253" t="s">
        <v>543</v>
      </c>
      <c r="J215" s="184" t="s">
        <v>544</v>
      </c>
      <c r="K215" s="71" t="s">
        <v>191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24.75" customHeight="1" thickBot="1">
      <c r="B216" s="309"/>
      <c r="C216" s="61" t="str">
        <f>Roster!C96</f>
        <v>Soila Reyna</v>
      </c>
      <c r="D216" s="214">
        <f>Roster!I96</f>
        <v>118</v>
      </c>
      <c r="E216" s="228"/>
      <c r="F216" s="229"/>
      <c r="G216" s="245"/>
      <c r="H216" s="199">
        <f>SUM(E216:G216)</f>
        <v>0</v>
      </c>
      <c r="I216" s="228"/>
      <c r="J216" s="230"/>
      <c r="K216" s="199">
        <f>SUM(H216:J216)</f>
        <v>0</v>
      </c>
    </row>
    <row r="217" spans="1:23" ht="24" customHeight="1">
      <c r="C217" s="43"/>
      <c r="D217" s="43"/>
      <c r="E217" s="112"/>
      <c r="F217" s="43"/>
      <c r="G217" s="43"/>
      <c r="H217" s="118"/>
    </row>
    <row r="218" spans="1:23" ht="48" customHeight="1" thickBot="1">
      <c r="E218" s="112"/>
    </row>
    <row r="219" spans="1:23" ht="30.75" customHeight="1" thickBot="1">
      <c r="A219" s="9"/>
      <c r="B219" s="308" t="s">
        <v>873</v>
      </c>
      <c r="C219" s="126"/>
      <c r="D219" s="211" t="s">
        <v>180</v>
      </c>
      <c r="E219" s="183" t="s">
        <v>346</v>
      </c>
      <c r="F219" s="212" t="s">
        <v>347</v>
      </c>
      <c r="G219" s="213" t="s">
        <v>348</v>
      </c>
      <c r="H219" s="71" t="s">
        <v>191</v>
      </c>
      <c r="I219" s="253" t="s">
        <v>543</v>
      </c>
      <c r="J219" s="184" t="s">
        <v>544</v>
      </c>
      <c r="K219" s="71" t="s">
        <v>191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24.75" customHeight="1" thickBot="1">
      <c r="B220" s="309"/>
      <c r="C220" s="61" t="str">
        <f>Roster!C97</f>
        <v>Kelvin Crable</v>
      </c>
      <c r="D220" s="214">
        <f>Roster!I97</f>
        <v>173</v>
      </c>
      <c r="E220" s="228"/>
      <c r="F220" s="229"/>
      <c r="G220" s="245"/>
      <c r="H220" s="199">
        <f>SUM(E220:G220)</f>
        <v>0</v>
      </c>
      <c r="I220" s="228"/>
      <c r="J220" s="230"/>
      <c r="K220" s="199">
        <f>SUM(H220:J220)</f>
        <v>0</v>
      </c>
    </row>
    <row r="221" spans="1:23" ht="24" customHeight="1">
      <c r="C221" s="43"/>
      <c r="D221" s="43"/>
      <c r="E221" s="112"/>
      <c r="F221" s="43"/>
      <c r="G221" s="43"/>
      <c r="H221" s="118"/>
    </row>
    <row r="222" spans="1:23" ht="48" customHeight="1" thickBot="1">
      <c r="E222" s="112"/>
    </row>
    <row r="223" spans="1:23" ht="30.75" customHeight="1" thickBot="1">
      <c r="A223" s="9"/>
      <c r="B223" s="308" t="s">
        <v>874</v>
      </c>
      <c r="C223" s="126"/>
      <c r="D223" s="211" t="s">
        <v>180</v>
      </c>
      <c r="E223" s="183" t="s">
        <v>346</v>
      </c>
      <c r="F223" s="212" t="s">
        <v>347</v>
      </c>
      <c r="G223" s="213" t="s">
        <v>348</v>
      </c>
      <c r="H223" s="71" t="s">
        <v>191</v>
      </c>
      <c r="I223" s="253" t="s">
        <v>543</v>
      </c>
      <c r="J223" s="184" t="s">
        <v>544</v>
      </c>
      <c r="K223" s="71" t="s">
        <v>191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24.75" customHeight="1" thickBot="1">
      <c r="B224" s="309"/>
      <c r="C224" s="61" t="str">
        <f>Roster!C98</f>
        <v>Dustin Sargent</v>
      </c>
      <c r="D224" s="214">
        <f>Roster!I98</f>
        <v>174</v>
      </c>
      <c r="E224" s="228"/>
      <c r="F224" s="229"/>
      <c r="G224" s="245"/>
      <c r="H224" s="199">
        <f>SUM(E224:G224)</f>
        <v>0</v>
      </c>
      <c r="I224" s="228"/>
      <c r="J224" s="230"/>
      <c r="K224" s="199">
        <f>SUM(H224:J224)</f>
        <v>0</v>
      </c>
    </row>
    <row r="225" spans="1:23" ht="24" customHeight="1">
      <c r="C225" s="43"/>
      <c r="D225" s="43"/>
      <c r="E225" s="112"/>
      <c r="F225" s="43"/>
      <c r="G225" s="43"/>
      <c r="H225" s="118"/>
    </row>
    <row r="226" spans="1:23" ht="48" customHeight="1" thickBot="1">
      <c r="E226" s="112"/>
    </row>
    <row r="227" spans="1:23" ht="30.75" customHeight="1" thickBot="1">
      <c r="A227" s="9"/>
      <c r="B227" s="334" t="s">
        <v>875</v>
      </c>
      <c r="C227" s="126"/>
      <c r="D227" s="211" t="s">
        <v>180</v>
      </c>
      <c r="E227" s="183" t="s">
        <v>346</v>
      </c>
      <c r="F227" s="212" t="s">
        <v>347</v>
      </c>
      <c r="G227" s="213" t="s">
        <v>348</v>
      </c>
      <c r="H227" s="71" t="s">
        <v>191</v>
      </c>
      <c r="I227" s="253" t="s">
        <v>543</v>
      </c>
      <c r="J227" s="184" t="s">
        <v>544</v>
      </c>
      <c r="K227" s="71" t="s">
        <v>191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24.75" customHeight="1" thickBot="1">
      <c r="B228" s="333"/>
      <c r="C228" s="61" t="str">
        <f>Roster!C102</f>
        <v>Ted Thomas</v>
      </c>
      <c r="D228" s="214">
        <f>Roster!I102</f>
        <v>151</v>
      </c>
      <c r="E228" s="228"/>
      <c r="F228" s="229"/>
      <c r="G228" s="245"/>
      <c r="H228" s="199">
        <f>SUM(E228:G228)</f>
        <v>0</v>
      </c>
      <c r="I228" s="228"/>
      <c r="J228" s="230"/>
      <c r="K228" s="199">
        <f>SUM(H228:J228)</f>
        <v>0</v>
      </c>
    </row>
    <row r="229" spans="1:23" ht="24" customHeight="1">
      <c r="C229" s="43"/>
      <c r="D229" s="43"/>
      <c r="E229" s="112"/>
      <c r="F229" s="43"/>
      <c r="G229" s="43"/>
      <c r="H229" s="118"/>
    </row>
    <row r="230" spans="1:23" ht="48" customHeight="1" thickBot="1">
      <c r="E230" s="112"/>
    </row>
    <row r="231" spans="1:23" ht="30.75" customHeight="1" thickBot="1">
      <c r="A231" s="9"/>
      <c r="B231" s="308" t="s">
        <v>876</v>
      </c>
      <c r="C231" s="126"/>
      <c r="D231" s="211" t="s">
        <v>180</v>
      </c>
      <c r="E231" s="183" t="s">
        <v>346</v>
      </c>
      <c r="F231" s="212" t="s">
        <v>347</v>
      </c>
      <c r="G231" s="213" t="s">
        <v>348</v>
      </c>
      <c r="H231" s="71" t="s">
        <v>191</v>
      </c>
      <c r="I231" s="253" t="s">
        <v>543</v>
      </c>
      <c r="J231" s="184" t="s">
        <v>544</v>
      </c>
      <c r="K231" s="71" t="s">
        <v>191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24.75" customHeight="1" thickBot="1">
      <c r="B232" s="309"/>
      <c r="C232" s="61" t="str">
        <f>Roster!C103</f>
        <v>Karyl Hummel</v>
      </c>
      <c r="D232" s="214">
        <f>Roster!I103</f>
        <v>116</v>
      </c>
      <c r="E232" s="228"/>
      <c r="F232" s="229"/>
      <c r="G232" s="245"/>
      <c r="H232" s="199">
        <f>SUM(E232:G232)</f>
        <v>0</v>
      </c>
      <c r="I232" s="228"/>
      <c r="J232" s="230"/>
      <c r="K232" s="199">
        <f>SUM(H232:J232)</f>
        <v>0</v>
      </c>
    </row>
    <row r="233" spans="1:23" ht="24" customHeight="1">
      <c r="C233" s="43"/>
      <c r="D233" s="43"/>
      <c r="E233" s="112"/>
      <c r="F233" s="43"/>
      <c r="G233" s="43"/>
      <c r="H233" s="118"/>
    </row>
    <row r="234" spans="1:23" ht="48" customHeight="1" thickBot="1">
      <c r="E234" s="112"/>
    </row>
    <row r="235" spans="1:23" ht="30.75" customHeight="1" thickBot="1">
      <c r="A235" s="9"/>
      <c r="B235" s="308" t="s">
        <v>877</v>
      </c>
      <c r="C235" s="126"/>
      <c r="D235" s="211" t="s">
        <v>180</v>
      </c>
      <c r="E235" s="183" t="s">
        <v>346</v>
      </c>
      <c r="F235" s="212" t="s">
        <v>347</v>
      </c>
      <c r="G235" s="213" t="s">
        <v>348</v>
      </c>
      <c r="H235" s="71" t="s">
        <v>191</v>
      </c>
      <c r="I235" s="253" t="s">
        <v>543</v>
      </c>
      <c r="J235" s="184" t="s">
        <v>544</v>
      </c>
      <c r="K235" s="71" t="s">
        <v>191</v>
      </c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24.75" customHeight="1" thickBot="1">
      <c r="B236" s="309"/>
      <c r="C236" s="61" t="str">
        <f>Roster!C104</f>
        <v>Michael Hummel</v>
      </c>
      <c r="D236" s="214">
        <f>Roster!I104</f>
        <v>152</v>
      </c>
      <c r="E236" s="228"/>
      <c r="F236" s="229"/>
      <c r="G236" s="245"/>
      <c r="H236" s="199">
        <f>SUM(E236:G236)</f>
        <v>0</v>
      </c>
      <c r="I236" s="228"/>
      <c r="J236" s="230"/>
      <c r="K236" s="199">
        <f>SUM(H236:J236)</f>
        <v>0</v>
      </c>
    </row>
    <row r="237" spans="1:23" ht="24" customHeight="1">
      <c r="C237" s="43"/>
      <c r="D237" s="43"/>
      <c r="E237" s="112"/>
      <c r="F237" s="43"/>
      <c r="G237" s="43"/>
      <c r="H237" s="118"/>
    </row>
    <row r="238" spans="1:23" ht="48" customHeight="1" thickBot="1">
      <c r="E238" s="112"/>
    </row>
    <row r="239" spans="1:23" ht="30.75" customHeight="1" thickBot="1">
      <c r="A239" s="9"/>
      <c r="B239" s="307" t="s">
        <v>878</v>
      </c>
      <c r="C239" s="126"/>
      <c r="D239" s="211" t="s">
        <v>180</v>
      </c>
      <c r="E239" s="183" t="s">
        <v>346</v>
      </c>
      <c r="F239" s="212" t="s">
        <v>347</v>
      </c>
      <c r="G239" s="213" t="s">
        <v>348</v>
      </c>
      <c r="H239" s="71" t="s">
        <v>191</v>
      </c>
      <c r="I239" s="253" t="s">
        <v>543</v>
      </c>
      <c r="J239" s="184" t="s">
        <v>544</v>
      </c>
      <c r="K239" s="71" t="s">
        <v>191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24.75" customHeight="1" thickBot="1">
      <c r="B240" s="303"/>
      <c r="C240" s="61" t="str">
        <f>Roster!C105</f>
        <v>Dennis Kuehne</v>
      </c>
      <c r="D240" s="214">
        <f>Roster!I105</f>
        <v>210</v>
      </c>
      <c r="E240" s="154">
        <v>255</v>
      </c>
      <c r="F240" s="155">
        <v>185</v>
      </c>
      <c r="G240" s="193">
        <v>149</v>
      </c>
      <c r="H240" s="199">
        <f>SUM(E240:G240)</f>
        <v>589</v>
      </c>
      <c r="I240" s="228">
        <v>201</v>
      </c>
      <c r="J240" s="230">
        <v>143</v>
      </c>
      <c r="K240" s="199">
        <f>SUM(H240:J240)</f>
        <v>933</v>
      </c>
    </row>
    <row r="241" spans="1:23" ht="24" customHeight="1">
      <c r="C241" s="43"/>
      <c r="D241" s="43"/>
      <c r="E241" s="112"/>
      <c r="F241" s="43"/>
      <c r="G241" s="43"/>
      <c r="H241" s="118"/>
    </row>
    <row r="242" spans="1:23" ht="48" customHeight="1" thickBot="1">
      <c r="E242" s="112"/>
    </row>
    <row r="243" spans="1:23" ht="30.75" customHeight="1" thickBot="1">
      <c r="A243" s="9"/>
      <c r="B243" s="308" t="s">
        <v>879</v>
      </c>
      <c r="C243" s="126"/>
      <c r="D243" s="211" t="s">
        <v>180</v>
      </c>
      <c r="E243" s="183" t="s">
        <v>346</v>
      </c>
      <c r="F243" s="212" t="s">
        <v>347</v>
      </c>
      <c r="G243" s="213" t="s">
        <v>348</v>
      </c>
      <c r="H243" s="71" t="s">
        <v>191</v>
      </c>
      <c r="I243" s="253" t="s">
        <v>543</v>
      </c>
      <c r="J243" s="184" t="s">
        <v>544</v>
      </c>
      <c r="K243" s="71" t="s">
        <v>191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24.75" customHeight="1" thickBot="1">
      <c r="B244" s="309"/>
      <c r="C244" s="61" t="str">
        <f>Roster!C109</f>
        <v>Mary Ryba</v>
      </c>
      <c r="D244" s="214">
        <f>Roster!I109</f>
        <v>105</v>
      </c>
      <c r="E244" s="228"/>
      <c r="F244" s="229"/>
      <c r="G244" s="245"/>
      <c r="H244" s="199">
        <f>SUM(E244:G244)</f>
        <v>0</v>
      </c>
      <c r="I244" s="228"/>
      <c r="J244" s="230"/>
      <c r="K244" s="199">
        <f>SUM(H244:J244)</f>
        <v>0</v>
      </c>
    </row>
    <row r="245" spans="1:23" ht="24" customHeight="1">
      <c r="C245" s="43"/>
      <c r="D245" s="43"/>
      <c r="E245" s="112"/>
      <c r="F245" s="43"/>
      <c r="G245" s="43"/>
      <c r="H245" s="118"/>
    </row>
    <row r="246" spans="1:23" ht="48" customHeight="1" thickBot="1">
      <c r="E246" s="112"/>
    </row>
    <row r="247" spans="1:23" ht="30.75" customHeight="1" thickBot="1">
      <c r="A247" s="9"/>
      <c r="B247" s="308" t="s">
        <v>880</v>
      </c>
      <c r="C247" s="126"/>
      <c r="D247" s="211" t="s">
        <v>180</v>
      </c>
      <c r="E247" s="183" t="s">
        <v>346</v>
      </c>
      <c r="F247" s="212" t="s">
        <v>347</v>
      </c>
      <c r="G247" s="213" t="s">
        <v>348</v>
      </c>
      <c r="H247" s="71" t="s">
        <v>191</v>
      </c>
      <c r="I247" s="253" t="s">
        <v>543</v>
      </c>
      <c r="J247" s="184" t="s">
        <v>544</v>
      </c>
      <c r="K247" s="71" t="s">
        <v>191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24.75" customHeight="1" thickBot="1">
      <c r="B248" s="309"/>
      <c r="C248" s="61" t="str">
        <f>Roster!C110</f>
        <v>Mike Clifton</v>
      </c>
      <c r="D248" s="214">
        <f>Roster!I110</f>
        <v>154</v>
      </c>
      <c r="E248" s="228"/>
      <c r="F248" s="229"/>
      <c r="G248" s="245"/>
      <c r="H248" s="199">
        <f>SUM(E248:G248)</f>
        <v>0</v>
      </c>
      <c r="I248" s="228"/>
      <c r="J248" s="230"/>
      <c r="K248" s="199">
        <f>SUM(H248:J248)</f>
        <v>0</v>
      </c>
    </row>
    <row r="249" spans="1:23" ht="24" customHeight="1">
      <c r="C249" s="43"/>
      <c r="D249" s="43"/>
      <c r="E249" s="112"/>
      <c r="F249" s="43"/>
      <c r="G249" s="43"/>
      <c r="H249" s="118"/>
    </row>
    <row r="250" spans="1:23" ht="48" customHeight="1" thickBot="1">
      <c r="E250" s="112"/>
    </row>
    <row r="251" spans="1:23" ht="30.75" customHeight="1" thickBot="1">
      <c r="A251" s="9"/>
      <c r="B251" s="308" t="s">
        <v>881</v>
      </c>
      <c r="C251" s="126"/>
      <c r="D251" s="211" t="s">
        <v>180</v>
      </c>
      <c r="E251" s="183" t="s">
        <v>346</v>
      </c>
      <c r="F251" s="212" t="s">
        <v>347</v>
      </c>
      <c r="G251" s="213" t="s">
        <v>348</v>
      </c>
      <c r="H251" s="71" t="s">
        <v>191</v>
      </c>
      <c r="I251" s="253" t="s">
        <v>543</v>
      </c>
      <c r="J251" s="184" t="s">
        <v>544</v>
      </c>
      <c r="K251" s="71" t="s">
        <v>191</v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24.75" customHeight="1" thickBot="1">
      <c r="B252" s="309"/>
      <c r="C252" s="61" t="str">
        <f>Roster!C111</f>
        <v>Dominique Parisi</v>
      </c>
      <c r="D252" s="214">
        <f>Roster!I111</f>
        <v>174</v>
      </c>
      <c r="E252" s="228"/>
      <c r="F252" s="229"/>
      <c r="G252" s="245"/>
      <c r="H252" s="199">
        <f>SUM(E252:G252)</f>
        <v>0</v>
      </c>
      <c r="I252" s="228"/>
      <c r="J252" s="230"/>
      <c r="K252" s="199">
        <f>SUM(H252:J252)</f>
        <v>0</v>
      </c>
    </row>
    <row r="253" spans="1:23" ht="24" customHeight="1">
      <c r="C253" s="43"/>
      <c r="D253" s="43"/>
      <c r="E253" s="112"/>
      <c r="F253" s="43"/>
      <c r="G253" s="43"/>
      <c r="H253" s="118"/>
    </row>
    <row r="254" spans="1:23" ht="48" customHeight="1" thickBot="1">
      <c r="E254" s="112"/>
    </row>
    <row r="255" spans="1:23" ht="30.75" customHeight="1" thickBot="1">
      <c r="A255" s="9"/>
      <c r="B255" s="308" t="s">
        <v>882</v>
      </c>
      <c r="C255" s="126"/>
      <c r="D255" s="211" t="s">
        <v>180</v>
      </c>
      <c r="E255" s="183" t="s">
        <v>346</v>
      </c>
      <c r="F255" s="212" t="s">
        <v>347</v>
      </c>
      <c r="G255" s="213" t="s">
        <v>348</v>
      </c>
      <c r="H255" s="71" t="s">
        <v>191</v>
      </c>
      <c r="I255" s="253" t="s">
        <v>543</v>
      </c>
      <c r="J255" s="184" t="s">
        <v>544</v>
      </c>
      <c r="K255" s="71" t="s">
        <v>191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24.75" customHeight="1" thickBot="1">
      <c r="B256" s="309"/>
      <c r="C256" s="61" t="str">
        <f>Roster!C112</f>
        <v>Jose Ybarra</v>
      </c>
      <c r="D256" s="214">
        <f>Roster!I112</f>
        <v>182</v>
      </c>
      <c r="E256" s="228"/>
      <c r="F256" s="229"/>
      <c r="G256" s="245"/>
      <c r="H256" s="199">
        <f>SUM(E256:G256)</f>
        <v>0</v>
      </c>
      <c r="I256" s="228"/>
      <c r="J256" s="230"/>
      <c r="K256" s="199">
        <f>SUM(H256:J256)</f>
        <v>0</v>
      </c>
    </row>
    <row r="257" spans="1:23" ht="24" customHeight="1">
      <c r="C257" s="43"/>
      <c r="D257" s="43"/>
      <c r="E257" s="112"/>
      <c r="F257" s="43"/>
      <c r="G257" s="43"/>
      <c r="H257" s="118"/>
    </row>
    <row r="258" spans="1:23" ht="48" customHeight="1" thickBot="1">
      <c r="E258" s="112"/>
    </row>
    <row r="259" spans="1:23" ht="30.75" customHeight="1" thickBot="1">
      <c r="A259" s="9"/>
      <c r="B259" s="283" t="s">
        <v>883</v>
      </c>
      <c r="C259" s="126"/>
      <c r="D259" s="211" t="s">
        <v>180</v>
      </c>
      <c r="E259" s="183" t="s">
        <v>346</v>
      </c>
      <c r="F259" s="212" t="s">
        <v>347</v>
      </c>
      <c r="G259" s="213" t="s">
        <v>348</v>
      </c>
      <c r="H259" s="71" t="s">
        <v>191</v>
      </c>
      <c r="I259" s="253" t="s">
        <v>543</v>
      </c>
      <c r="J259" s="184" t="s">
        <v>544</v>
      </c>
      <c r="K259" s="71" t="s">
        <v>191</v>
      </c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24.75" customHeight="1" thickBot="1">
      <c r="B260" s="269"/>
      <c r="C260" s="61" t="str">
        <f>Roster!C116</f>
        <v>John Wade</v>
      </c>
      <c r="D260" s="214">
        <f>Roster!I116</f>
        <v>189</v>
      </c>
      <c r="E260" s="154">
        <v>179</v>
      </c>
      <c r="F260" s="155">
        <v>188</v>
      </c>
      <c r="G260" s="193">
        <v>163</v>
      </c>
      <c r="H260" s="199">
        <f>SUM(E260:G260)</f>
        <v>530</v>
      </c>
      <c r="I260" s="228"/>
      <c r="J260" s="230"/>
      <c r="K260" s="199">
        <f>SUM(H260:J260)</f>
        <v>530</v>
      </c>
    </row>
    <row r="261" spans="1:23" ht="24" customHeight="1">
      <c r="C261" s="43"/>
      <c r="D261" s="43"/>
      <c r="E261" s="112"/>
      <c r="F261" s="43"/>
      <c r="G261" s="43"/>
      <c r="H261" s="118"/>
    </row>
    <row r="262" spans="1:23" ht="48" customHeight="1" thickBot="1">
      <c r="E262" s="112"/>
    </row>
    <row r="263" spans="1:23" ht="30.75" customHeight="1" thickBot="1">
      <c r="A263" s="9"/>
      <c r="B263" s="308" t="s">
        <v>884</v>
      </c>
      <c r="C263" s="126"/>
      <c r="D263" s="211" t="s">
        <v>180</v>
      </c>
      <c r="E263" s="183" t="s">
        <v>346</v>
      </c>
      <c r="F263" s="212" t="s">
        <v>347</v>
      </c>
      <c r="G263" s="213" t="s">
        <v>348</v>
      </c>
      <c r="H263" s="71" t="s">
        <v>191</v>
      </c>
      <c r="I263" s="253" t="s">
        <v>543</v>
      </c>
      <c r="J263" s="184" t="s">
        <v>544</v>
      </c>
      <c r="K263" s="71" t="s">
        <v>191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24.75" customHeight="1" thickBot="1">
      <c r="B264" s="309"/>
      <c r="C264" s="61" t="str">
        <f>Roster!C117</f>
        <v>Luci Ryan</v>
      </c>
      <c r="D264" s="214">
        <f>Roster!I117</f>
        <v>139</v>
      </c>
      <c r="E264" s="228"/>
      <c r="F264" s="229"/>
      <c r="G264" s="245"/>
      <c r="H264" s="199">
        <f>SUM(E264:G264)</f>
        <v>0</v>
      </c>
      <c r="I264" s="228"/>
      <c r="J264" s="230"/>
      <c r="K264" s="199">
        <f>SUM(H264:J264)</f>
        <v>0</v>
      </c>
    </row>
    <row r="265" spans="1:23" ht="24" customHeight="1">
      <c r="C265" s="43"/>
      <c r="D265" s="43"/>
      <c r="E265" s="112"/>
      <c r="F265" s="43"/>
      <c r="G265" s="43"/>
      <c r="H265" s="118"/>
    </row>
    <row r="266" spans="1:23" ht="48" customHeight="1" thickBot="1">
      <c r="E266" s="112"/>
    </row>
    <row r="267" spans="1:23" ht="30.75" customHeight="1" thickBot="1">
      <c r="A267" s="9"/>
      <c r="B267" s="308" t="s">
        <v>885</v>
      </c>
      <c r="C267" s="126"/>
      <c r="D267" s="211" t="s">
        <v>180</v>
      </c>
      <c r="E267" s="183" t="s">
        <v>346</v>
      </c>
      <c r="F267" s="212" t="s">
        <v>347</v>
      </c>
      <c r="G267" s="213" t="s">
        <v>348</v>
      </c>
      <c r="H267" s="71" t="s">
        <v>191</v>
      </c>
      <c r="I267" s="253" t="s">
        <v>543</v>
      </c>
      <c r="J267" s="184" t="s">
        <v>544</v>
      </c>
      <c r="K267" s="71" t="s">
        <v>191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24.75" customHeight="1" thickBot="1">
      <c r="B268" s="309"/>
      <c r="C268" s="61" t="str">
        <f>Roster!C118</f>
        <v>Wilbur Wright</v>
      </c>
      <c r="D268" s="214">
        <f>Roster!I118</f>
        <v>166</v>
      </c>
      <c r="E268" s="228"/>
      <c r="F268" s="229"/>
      <c r="G268" s="245"/>
      <c r="H268" s="199">
        <f>SUM(E268:G268)</f>
        <v>0</v>
      </c>
      <c r="I268" s="228"/>
      <c r="J268" s="230"/>
      <c r="K268" s="199">
        <f>SUM(H268:J268)</f>
        <v>0</v>
      </c>
    </row>
    <row r="269" spans="1:23" ht="24" customHeight="1">
      <c r="C269" s="43"/>
      <c r="D269" s="43"/>
      <c r="E269" s="112"/>
      <c r="F269" s="43"/>
      <c r="G269" s="43"/>
      <c r="H269" s="118"/>
    </row>
    <row r="270" spans="1:23" ht="48" customHeight="1" thickBot="1">
      <c r="E270" s="112"/>
    </row>
    <row r="271" spans="1:23" ht="30.75" customHeight="1" thickBot="1">
      <c r="A271" s="9"/>
      <c r="B271" s="307" t="s">
        <v>886</v>
      </c>
      <c r="C271" s="126"/>
      <c r="D271" s="211" t="s">
        <v>180</v>
      </c>
      <c r="E271" s="183" t="s">
        <v>346</v>
      </c>
      <c r="F271" s="212" t="s">
        <v>347</v>
      </c>
      <c r="G271" s="213" t="s">
        <v>348</v>
      </c>
      <c r="H271" s="71" t="s">
        <v>191</v>
      </c>
      <c r="I271" s="253" t="s">
        <v>543</v>
      </c>
      <c r="J271" s="184" t="s">
        <v>544</v>
      </c>
      <c r="K271" s="71" t="s">
        <v>191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24.75" customHeight="1" thickBot="1">
      <c r="B272" s="303"/>
      <c r="C272" s="61" t="str">
        <f>Roster!C119</f>
        <v>Lavon Hunter</v>
      </c>
      <c r="D272" s="214">
        <f>Roster!I119</f>
        <v>185</v>
      </c>
      <c r="E272" s="228"/>
      <c r="F272" s="229"/>
      <c r="G272" s="245"/>
      <c r="H272" s="199">
        <f>SUM(E272:G272)</f>
        <v>0</v>
      </c>
      <c r="I272" s="228"/>
      <c r="J272" s="230"/>
      <c r="K272" s="199">
        <f>SUM(H272:J272)</f>
        <v>0</v>
      </c>
    </row>
    <row r="273" spans="1:23" ht="24" customHeight="1">
      <c r="C273" s="43"/>
      <c r="D273" s="43"/>
      <c r="E273" s="112"/>
      <c r="F273" s="43"/>
      <c r="G273" s="43"/>
      <c r="H273" s="118"/>
    </row>
    <row r="274" spans="1:23" ht="48" customHeight="1" thickBot="1">
      <c r="E274" s="112"/>
    </row>
    <row r="275" spans="1:23" ht="30.75" customHeight="1" thickBot="1">
      <c r="A275" s="9"/>
      <c r="B275" s="308" t="s">
        <v>887</v>
      </c>
      <c r="C275" s="126"/>
      <c r="D275" s="211" t="s">
        <v>180</v>
      </c>
      <c r="E275" s="183" t="s">
        <v>346</v>
      </c>
      <c r="F275" s="212" t="s">
        <v>347</v>
      </c>
      <c r="G275" s="213" t="s">
        <v>348</v>
      </c>
      <c r="H275" s="71" t="s">
        <v>191</v>
      </c>
      <c r="I275" s="253" t="s">
        <v>543</v>
      </c>
      <c r="J275" s="184" t="s">
        <v>544</v>
      </c>
      <c r="K275" s="71" t="s">
        <v>191</v>
      </c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24.75" customHeight="1" thickBot="1">
      <c r="B276" s="309"/>
      <c r="C276" s="61" t="str">
        <f>Roster!C123</f>
        <v>William Bogle</v>
      </c>
      <c r="D276" s="214">
        <f>Roster!I123</f>
        <v>173</v>
      </c>
      <c r="E276" s="228"/>
      <c r="F276" s="229"/>
      <c r="G276" s="245"/>
      <c r="H276" s="199">
        <f>SUM(E276:G276)</f>
        <v>0</v>
      </c>
      <c r="I276" s="228"/>
      <c r="J276" s="230"/>
      <c r="K276" s="199">
        <f>SUM(H276:J276)</f>
        <v>0</v>
      </c>
    </row>
    <row r="277" spans="1:23" ht="24" customHeight="1">
      <c r="C277" s="43"/>
      <c r="D277" s="43"/>
      <c r="E277" s="112"/>
      <c r="F277" s="43"/>
      <c r="G277" s="43"/>
      <c r="H277" s="118"/>
    </row>
    <row r="278" spans="1:23" ht="48" customHeight="1" thickBot="1">
      <c r="E278" s="112"/>
    </row>
    <row r="279" spans="1:23" ht="30.75" customHeight="1" thickBot="1">
      <c r="A279" s="9"/>
      <c r="B279" s="308" t="s">
        <v>888</v>
      </c>
      <c r="C279" s="126"/>
      <c r="D279" s="211" t="s">
        <v>180</v>
      </c>
      <c r="E279" s="183" t="s">
        <v>346</v>
      </c>
      <c r="F279" s="212" t="s">
        <v>347</v>
      </c>
      <c r="G279" s="213" t="s">
        <v>348</v>
      </c>
      <c r="H279" s="71" t="s">
        <v>191</v>
      </c>
      <c r="I279" s="253" t="s">
        <v>543</v>
      </c>
      <c r="J279" s="184" t="s">
        <v>544</v>
      </c>
      <c r="K279" s="71" t="s">
        <v>191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24.75" customHeight="1" thickBot="1">
      <c r="B280" s="309"/>
      <c r="C280" s="61" t="str">
        <f>Roster!C124</f>
        <v>Lori Whitfield</v>
      </c>
      <c r="D280" s="214">
        <f>Roster!I124</f>
        <v>128</v>
      </c>
      <c r="E280" s="228"/>
      <c r="F280" s="229"/>
      <c r="G280" s="245"/>
      <c r="H280" s="199">
        <f>SUM(E280:G280)</f>
        <v>0</v>
      </c>
      <c r="I280" s="228"/>
      <c r="J280" s="230"/>
      <c r="K280" s="199">
        <f>SUM(H280:J280)</f>
        <v>0</v>
      </c>
    </row>
    <row r="281" spans="1:23" ht="24" customHeight="1">
      <c r="C281" s="43"/>
      <c r="D281" s="43"/>
      <c r="E281" s="112"/>
      <c r="F281" s="43"/>
      <c r="G281" s="43"/>
      <c r="H281" s="118"/>
    </row>
    <row r="282" spans="1:23" ht="48" customHeight="1" thickBot="1">
      <c r="E282" s="112"/>
    </row>
    <row r="283" spans="1:23" ht="30.75" customHeight="1" thickBot="1">
      <c r="A283" s="9"/>
      <c r="B283" s="308" t="s">
        <v>889</v>
      </c>
      <c r="C283" s="126"/>
      <c r="D283" s="211" t="s">
        <v>180</v>
      </c>
      <c r="E283" s="183" t="s">
        <v>346</v>
      </c>
      <c r="F283" s="212" t="s">
        <v>347</v>
      </c>
      <c r="G283" s="213" t="s">
        <v>348</v>
      </c>
      <c r="H283" s="71" t="s">
        <v>191</v>
      </c>
      <c r="I283" s="253" t="s">
        <v>543</v>
      </c>
      <c r="J283" s="184" t="s">
        <v>544</v>
      </c>
      <c r="K283" s="71" t="s">
        <v>191</v>
      </c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24.75" customHeight="1" thickBot="1">
      <c r="B284" s="309"/>
      <c r="C284" s="61" t="str">
        <f>Roster!C125</f>
        <v>Melinda Alonzo</v>
      </c>
      <c r="D284" s="214">
        <f>Roster!I125</f>
        <v>118</v>
      </c>
      <c r="E284" s="228"/>
      <c r="F284" s="229"/>
      <c r="G284" s="245"/>
      <c r="H284" s="199">
        <f>SUM(E284:G284)</f>
        <v>0</v>
      </c>
      <c r="I284" s="228"/>
      <c r="J284" s="230"/>
      <c r="K284" s="199">
        <f>SUM(H284:J284)</f>
        <v>0</v>
      </c>
    </row>
    <row r="285" spans="1:23" ht="24" customHeight="1">
      <c r="C285" s="43"/>
      <c r="D285" s="43"/>
      <c r="E285" s="112"/>
      <c r="F285" s="43"/>
      <c r="G285" s="43"/>
      <c r="H285" s="118"/>
    </row>
    <row r="286" spans="1:23" ht="48" customHeight="1" thickBot="1">
      <c r="E286" s="112"/>
    </row>
    <row r="287" spans="1:23" ht="30.75" customHeight="1" thickBot="1">
      <c r="A287" s="9"/>
      <c r="B287" s="308" t="s">
        <v>890</v>
      </c>
      <c r="C287" s="126"/>
      <c r="D287" s="211" t="s">
        <v>180</v>
      </c>
      <c r="E287" s="183" t="s">
        <v>346</v>
      </c>
      <c r="F287" s="212" t="s">
        <v>347</v>
      </c>
      <c r="G287" s="213" t="s">
        <v>348</v>
      </c>
      <c r="H287" s="71" t="s">
        <v>191</v>
      </c>
      <c r="I287" s="253" t="s">
        <v>543</v>
      </c>
      <c r="J287" s="184" t="s">
        <v>544</v>
      </c>
      <c r="K287" s="71" t="s">
        <v>191</v>
      </c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24.75" customHeight="1" thickBot="1">
      <c r="B288" s="309"/>
      <c r="C288" s="61" t="str">
        <f>Roster!C126</f>
        <v>Albert Ponder</v>
      </c>
      <c r="D288" s="214">
        <f>Roster!I126</f>
        <v>187</v>
      </c>
      <c r="E288" s="228"/>
      <c r="F288" s="229"/>
      <c r="G288" s="245"/>
      <c r="H288" s="199">
        <f>SUM(E288:G288)</f>
        <v>0</v>
      </c>
      <c r="I288" s="228"/>
      <c r="J288" s="230"/>
      <c r="K288" s="199">
        <f>SUM(H288:J288)</f>
        <v>0</v>
      </c>
    </row>
    <row r="289" spans="1:23" ht="24" customHeight="1">
      <c r="C289" s="43"/>
      <c r="D289" s="43"/>
      <c r="E289" s="112"/>
      <c r="F289" s="43"/>
      <c r="G289" s="43"/>
      <c r="H289" s="118"/>
    </row>
    <row r="290" spans="1:23" ht="48" customHeight="1" thickBot="1">
      <c r="E290" s="112"/>
    </row>
    <row r="291" spans="1:23" ht="30.75" customHeight="1" thickBot="1">
      <c r="A291" s="9"/>
      <c r="B291" s="308" t="s">
        <v>891</v>
      </c>
      <c r="C291" s="126"/>
      <c r="D291" s="211" t="s">
        <v>180</v>
      </c>
      <c r="E291" s="183" t="s">
        <v>346</v>
      </c>
      <c r="F291" s="212" t="s">
        <v>347</v>
      </c>
      <c r="G291" s="213" t="s">
        <v>348</v>
      </c>
      <c r="H291" s="71" t="s">
        <v>191</v>
      </c>
      <c r="I291" s="253" t="s">
        <v>543</v>
      </c>
      <c r="J291" s="184" t="s">
        <v>544</v>
      </c>
      <c r="K291" s="71" t="s">
        <v>191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24.75" customHeight="1" thickBot="1">
      <c r="B292" s="309"/>
      <c r="C292" s="61" t="str">
        <f>Roster!C130</f>
        <v>Janet Bowman</v>
      </c>
      <c r="D292" s="214">
        <f>Roster!I130</f>
        <v>113</v>
      </c>
      <c r="E292" s="228"/>
      <c r="F292" s="229"/>
      <c r="G292" s="245"/>
      <c r="H292" s="199">
        <f>SUM(E292:G292)</f>
        <v>0</v>
      </c>
      <c r="I292" s="228"/>
      <c r="J292" s="230"/>
      <c r="K292" s="199">
        <f>SUM(H292:J292)</f>
        <v>0</v>
      </c>
    </row>
    <row r="293" spans="1:23" ht="24" customHeight="1">
      <c r="C293" s="43"/>
      <c r="D293" s="43"/>
      <c r="E293" s="112"/>
      <c r="F293" s="43"/>
      <c r="G293" s="43"/>
      <c r="H293" s="118"/>
    </row>
    <row r="294" spans="1:23" ht="48" customHeight="1" thickBot="1">
      <c r="E294" s="112"/>
    </row>
    <row r="295" spans="1:23" ht="30.75" customHeight="1" thickBot="1">
      <c r="A295" s="9"/>
      <c r="B295" s="308" t="s">
        <v>892</v>
      </c>
      <c r="C295" s="126"/>
      <c r="D295" s="211" t="s">
        <v>180</v>
      </c>
      <c r="E295" s="183" t="s">
        <v>346</v>
      </c>
      <c r="F295" s="212" t="s">
        <v>347</v>
      </c>
      <c r="G295" s="213" t="s">
        <v>348</v>
      </c>
      <c r="H295" s="71" t="s">
        <v>191</v>
      </c>
      <c r="I295" s="253" t="s">
        <v>543</v>
      </c>
      <c r="J295" s="184" t="s">
        <v>544</v>
      </c>
      <c r="K295" s="71" t="s">
        <v>191</v>
      </c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24.75" customHeight="1" thickBot="1">
      <c r="B296" s="309"/>
      <c r="C296" s="61" t="str">
        <f>Roster!C131</f>
        <v>Rex Ryan</v>
      </c>
      <c r="D296" s="214">
        <f>Roster!I131</f>
        <v>144</v>
      </c>
      <c r="E296" s="228"/>
      <c r="F296" s="229"/>
      <c r="G296" s="245"/>
      <c r="H296" s="199">
        <f>SUM(E296:G296)</f>
        <v>0</v>
      </c>
      <c r="I296" s="228"/>
      <c r="J296" s="230"/>
      <c r="K296" s="199">
        <f>SUM(H296:J296)</f>
        <v>0</v>
      </c>
    </row>
    <row r="297" spans="1:23" ht="24" customHeight="1">
      <c r="C297" s="43"/>
      <c r="D297" s="43"/>
      <c r="E297" s="112"/>
      <c r="F297" s="43"/>
      <c r="G297" s="43"/>
      <c r="H297" s="118"/>
    </row>
    <row r="298" spans="1:23" ht="48" customHeight="1" thickBot="1">
      <c r="E298" s="112"/>
    </row>
    <row r="299" spans="1:23" ht="30.75" customHeight="1" thickBot="1">
      <c r="A299" s="9"/>
      <c r="B299" s="308" t="s">
        <v>893</v>
      </c>
      <c r="C299" s="126"/>
      <c r="D299" s="211" t="s">
        <v>180</v>
      </c>
      <c r="E299" s="183" t="s">
        <v>346</v>
      </c>
      <c r="F299" s="212" t="s">
        <v>347</v>
      </c>
      <c r="G299" s="213" t="s">
        <v>348</v>
      </c>
      <c r="H299" s="71" t="s">
        <v>191</v>
      </c>
      <c r="I299" s="253" t="s">
        <v>543</v>
      </c>
      <c r="J299" s="184" t="s">
        <v>544</v>
      </c>
      <c r="K299" s="71" t="s">
        <v>191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24.75" customHeight="1" thickBot="1">
      <c r="B300" s="309"/>
      <c r="C300" s="61" t="str">
        <f>Roster!C132</f>
        <v>Michael Hellman</v>
      </c>
      <c r="D300" s="214">
        <f>Roster!I132</f>
        <v>148</v>
      </c>
      <c r="E300" s="228"/>
      <c r="F300" s="229"/>
      <c r="G300" s="245"/>
      <c r="H300" s="199">
        <f>SUM(E300:G300)</f>
        <v>0</v>
      </c>
      <c r="I300" s="228"/>
      <c r="J300" s="230"/>
      <c r="K300" s="199">
        <f>SUM(H300:J300)</f>
        <v>0</v>
      </c>
    </row>
    <row r="301" spans="1:23" ht="24" customHeight="1">
      <c r="C301" s="43"/>
      <c r="D301" s="43"/>
      <c r="E301" s="112"/>
      <c r="F301" s="43"/>
      <c r="G301" s="43"/>
      <c r="H301" s="118"/>
    </row>
    <row r="302" spans="1:23" ht="48" customHeight="1" thickBot="1">
      <c r="E302" s="112"/>
    </row>
    <row r="303" spans="1:23" ht="30.75" customHeight="1" thickBot="1">
      <c r="A303" s="9"/>
      <c r="B303" s="308" t="s">
        <v>894</v>
      </c>
      <c r="C303" s="126"/>
      <c r="D303" s="211" t="s">
        <v>180</v>
      </c>
      <c r="E303" s="183" t="s">
        <v>346</v>
      </c>
      <c r="F303" s="212" t="s">
        <v>347</v>
      </c>
      <c r="G303" s="213" t="s">
        <v>348</v>
      </c>
      <c r="H303" s="71" t="s">
        <v>191</v>
      </c>
      <c r="I303" s="253" t="s">
        <v>543</v>
      </c>
      <c r="J303" s="184" t="s">
        <v>544</v>
      </c>
      <c r="K303" s="71" t="s">
        <v>191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24.75" customHeight="1" thickBot="1">
      <c r="B304" s="309"/>
      <c r="C304" s="61" t="str">
        <f>Roster!C133</f>
        <v>Jimmy Perez</v>
      </c>
      <c r="D304" s="214">
        <f>Roster!I133</f>
        <v>135</v>
      </c>
      <c r="E304" s="228"/>
      <c r="F304" s="229"/>
      <c r="G304" s="245"/>
      <c r="H304" s="199">
        <f>SUM(E304:G304)</f>
        <v>0</v>
      </c>
      <c r="I304" s="228"/>
      <c r="J304" s="230"/>
      <c r="K304" s="199">
        <f>SUM(H304:J304)</f>
        <v>0</v>
      </c>
    </row>
    <row r="305" spans="1:23" ht="24" customHeight="1">
      <c r="C305" s="43"/>
      <c r="D305" s="43"/>
      <c r="E305" s="112"/>
      <c r="F305" s="43"/>
      <c r="G305" s="43"/>
      <c r="H305" s="118"/>
    </row>
    <row r="306" spans="1:23" ht="48" customHeight="1" thickBot="1">
      <c r="E306" s="112"/>
    </row>
    <row r="307" spans="1:23" ht="30.75" customHeight="1" thickBot="1">
      <c r="A307" s="9"/>
      <c r="B307" s="308" t="s">
        <v>895</v>
      </c>
      <c r="C307" s="126"/>
      <c r="D307" s="211" t="s">
        <v>180</v>
      </c>
      <c r="E307" s="183" t="s">
        <v>346</v>
      </c>
      <c r="F307" s="212" t="s">
        <v>347</v>
      </c>
      <c r="G307" s="213" t="s">
        <v>348</v>
      </c>
      <c r="H307" s="71" t="s">
        <v>191</v>
      </c>
      <c r="I307" s="253" t="s">
        <v>543</v>
      </c>
      <c r="J307" s="184" t="s">
        <v>544</v>
      </c>
      <c r="K307" s="71" t="s">
        <v>191</v>
      </c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24.75" customHeight="1" thickBot="1">
      <c r="B308" s="309"/>
      <c r="C308" s="61" t="str">
        <f>Roster!C137</f>
        <v>Phillip Higginbotham</v>
      </c>
      <c r="D308" s="214">
        <f>Roster!I137</f>
        <v>171</v>
      </c>
      <c r="E308" s="228"/>
      <c r="F308" s="229"/>
      <c r="G308" s="245"/>
      <c r="H308" s="199">
        <f>SUM(E308:G308)</f>
        <v>0</v>
      </c>
      <c r="I308" s="228"/>
      <c r="J308" s="230"/>
      <c r="K308" s="199">
        <f>SUM(H308:J308)</f>
        <v>0</v>
      </c>
    </row>
    <row r="309" spans="1:23" ht="24" customHeight="1">
      <c r="C309" s="43"/>
      <c r="D309" s="43"/>
      <c r="E309" s="112"/>
      <c r="F309" s="43"/>
      <c r="G309" s="43"/>
      <c r="H309" s="118"/>
    </row>
    <row r="310" spans="1:23" ht="48" customHeight="1" thickBot="1">
      <c r="E310" s="112"/>
    </row>
    <row r="311" spans="1:23" ht="30.75" customHeight="1" thickBot="1">
      <c r="A311" s="9"/>
      <c r="B311" s="308" t="s">
        <v>896</v>
      </c>
      <c r="C311" s="126"/>
      <c r="D311" s="211" t="s">
        <v>180</v>
      </c>
      <c r="E311" s="183" t="s">
        <v>346</v>
      </c>
      <c r="F311" s="212" t="s">
        <v>347</v>
      </c>
      <c r="G311" s="213" t="s">
        <v>348</v>
      </c>
      <c r="H311" s="71" t="s">
        <v>191</v>
      </c>
      <c r="I311" s="253" t="s">
        <v>543</v>
      </c>
      <c r="J311" s="184" t="s">
        <v>544</v>
      </c>
      <c r="K311" s="71" t="s">
        <v>191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24.75" customHeight="1" thickBot="1">
      <c r="B312" s="309"/>
      <c r="C312" s="61" t="str">
        <f>Roster!C138</f>
        <v>Jorge Meraz</v>
      </c>
      <c r="D312" s="214">
        <f>Roster!I138</f>
        <v>122</v>
      </c>
      <c r="E312" s="228"/>
      <c r="F312" s="229"/>
      <c r="G312" s="245"/>
      <c r="H312" s="199">
        <f>SUM(E312:G312)</f>
        <v>0</v>
      </c>
      <c r="I312" s="228"/>
      <c r="J312" s="230"/>
      <c r="K312" s="199">
        <f>SUM(H312:J312)</f>
        <v>0</v>
      </c>
    </row>
    <row r="313" spans="1:23" ht="24" customHeight="1">
      <c r="C313" s="43"/>
      <c r="D313" s="43"/>
      <c r="E313" s="112"/>
      <c r="F313" s="43"/>
      <c r="G313" s="43"/>
      <c r="H313" s="118"/>
    </row>
    <row r="314" spans="1:23" ht="48" customHeight="1" thickBot="1">
      <c r="E314" s="112"/>
    </row>
    <row r="315" spans="1:23" ht="30.75" customHeight="1" thickBot="1">
      <c r="A315" s="9"/>
      <c r="B315" s="308" t="s">
        <v>897</v>
      </c>
      <c r="C315" s="126"/>
      <c r="D315" s="211" t="s">
        <v>180</v>
      </c>
      <c r="E315" s="183" t="s">
        <v>346</v>
      </c>
      <c r="F315" s="212" t="s">
        <v>347</v>
      </c>
      <c r="G315" s="213" t="s">
        <v>348</v>
      </c>
      <c r="H315" s="71" t="s">
        <v>191</v>
      </c>
      <c r="I315" s="253" t="s">
        <v>543</v>
      </c>
      <c r="J315" s="184" t="s">
        <v>544</v>
      </c>
      <c r="K315" s="71" t="s">
        <v>191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24.75" customHeight="1" thickBot="1">
      <c r="B316" s="309"/>
      <c r="C316" s="61" t="str">
        <f>Roster!C139</f>
        <v>Jennifer Sizemore</v>
      </c>
      <c r="D316" s="214">
        <f>Roster!I139</f>
        <v>88</v>
      </c>
      <c r="E316" s="228"/>
      <c r="F316" s="229"/>
      <c r="G316" s="245"/>
      <c r="H316" s="199">
        <f>SUM(E316:G316)</f>
        <v>0</v>
      </c>
      <c r="I316" s="228"/>
      <c r="J316" s="230"/>
      <c r="K316" s="199">
        <f>SUM(H316:J316)</f>
        <v>0</v>
      </c>
    </row>
    <row r="317" spans="1:23" ht="24" customHeight="1">
      <c r="C317" s="43"/>
      <c r="D317" s="43"/>
      <c r="E317" s="112"/>
      <c r="F317" s="43"/>
      <c r="G317" s="43"/>
      <c r="H317" s="118"/>
    </row>
    <row r="318" spans="1:23" ht="48" customHeight="1" thickBot="1">
      <c r="E318" s="112"/>
    </row>
    <row r="319" spans="1:23" ht="30.75" customHeight="1" thickBot="1">
      <c r="A319" s="9"/>
      <c r="B319" s="308" t="s">
        <v>898</v>
      </c>
      <c r="C319" s="126"/>
      <c r="D319" s="211" t="s">
        <v>180</v>
      </c>
      <c r="E319" s="183" t="s">
        <v>346</v>
      </c>
      <c r="F319" s="212" t="s">
        <v>347</v>
      </c>
      <c r="G319" s="213" t="s">
        <v>348</v>
      </c>
      <c r="H319" s="71" t="s">
        <v>191</v>
      </c>
      <c r="I319" s="253" t="s">
        <v>543</v>
      </c>
      <c r="J319" s="184" t="s">
        <v>544</v>
      </c>
      <c r="K319" s="71" t="s">
        <v>191</v>
      </c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24.75" customHeight="1" thickBot="1">
      <c r="B320" s="309"/>
      <c r="C320" s="61" t="str">
        <f>Roster!C140</f>
        <v>Jerry Ferguson</v>
      </c>
      <c r="D320" s="214">
        <f>Roster!I140</f>
        <v>93</v>
      </c>
      <c r="E320" s="228"/>
      <c r="F320" s="229"/>
      <c r="G320" s="245"/>
      <c r="H320" s="199">
        <f>SUM(E320:G320)</f>
        <v>0</v>
      </c>
      <c r="I320" s="228"/>
      <c r="J320" s="230"/>
      <c r="K320" s="199">
        <f>SUM(H320:J320)</f>
        <v>0</v>
      </c>
    </row>
    <row r="321" spans="1:23" ht="24" customHeight="1">
      <c r="C321" s="43"/>
      <c r="D321" s="43"/>
      <c r="E321" s="112"/>
      <c r="F321" s="43"/>
      <c r="G321" s="43"/>
      <c r="H321" s="118"/>
    </row>
    <row r="322" spans="1:23" ht="48" customHeight="1" thickBot="1">
      <c r="E322" s="112"/>
    </row>
    <row r="323" spans="1:23" ht="30.75" customHeight="1" thickBot="1">
      <c r="A323" s="9"/>
      <c r="B323" s="308" t="s">
        <v>899</v>
      </c>
      <c r="C323" s="126"/>
      <c r="D323" s="211" t="s">
        <v>180</v>
      </c>
      <c r="E323" s="183" t="s">
        <v>346</v>
      </c>
      <c r="F323" s="212" t="s">
        <v>347</v>
      </c>
      <c r="G323" s="213" t="s">
        <v>348</v>
      </c>
      <c r="H323" s="71" t="s">
        <v>191</v>
      </c>
      <c r="I323" s="253" t="s">
        <v>543</v>
      </c>
      <c r="J323" s="184" t="s">
        <v>544</v>
      </c>
      <c r="K323" s="71" t="s">
        <v>191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24.75" customHeight="1" thickBot="1">
      <c r="B324" s="309"/>
      <c r="C324" s="61" t="str">
        <f>Roster!C144</f>
        <v>Bryon Campbell</v>
      </c>
      <c r="D324" s="214">
        <f>Roster!I144</f>
        <v>99</v>
      </c>
      <c r="E324" s="228"/>
      <c r="F324" s="229"/>
      <c r="G324" s="245"/>
      <c r="H324" s="199">
        <f>SUM(E324:G324)</f>
        <v>0</v>
      </c>
      <c r="I324" s="228"/>
      <c r="J324" s="230"/>
      <c r="K324" s="199">
        <f>SUM(H324:J324)</f>
        <v>0</v>
      </c>
    </row>
    <row r="325" spans="1:23" ht="24" customHeight="1">
      <c r="C325" s="43"/>
      <c r="D325" s="43"/>
      <c r="E325" s="112"/>
      <c r="F325" s="43"/>
      <c r="G325" s="43"/>
      <c r="H325" s="118"/>
    </row>
    <row r="326" spans="1:23" ht="48" customHeight="1" thickBot="1">
      <c r="E326" s="112"/>
    </row>
    <row r="327" spans="1:23" ht="30.75" customHeight="1" thickBot="1">
      <c r="A327" s="9"/>
      <c r="B327" s="308" t="s">
        <v>900</v>
      </c>
      <c r="C327" s="126"/>
      <c r="D327" s="211" t="s">
        <v>180</v>
      </c>
      <c r="E327" s="183" t="s">
        <v>346</v>
      </c>
      <c r="F327" s="212" t="s">
        <v>347</v>
      </c>
      <c r="G327" s="213" t="s">
        <v>348</v>
      </c>
      <c r="H327" s="71" t="s">
        <v>191</v>
      </c>
      <c r="I327" s="253" t="s">
        <v>543</v>
      </c>
      <c r="J327" s="184" t="s">
        <v>544</v>
      </c>
      <c r="K327" s="71" t="s">
        <v>191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24.75" customHeight="1" thickBot="1">
      <c r="B328" s="309"/>
      <c r="C328" s="61" t="str">
        <f>Roster!C145</f>
        <v>Melchora Lee</v>
      </c>
      <c r="D328" s="214">
        <f>Roster!I145</f>
        <v>186</v>
      </c>
      <c r="E328" s="228"/>
      <c r="F328" s="229"/>
      <c r="G328" s="245"/>
      <c r="H328" s="199">
        <f>SUM(E328:G328)</f>
        <v>0</v>
      </c>
      <c r="I328" s="228"/>
      <c r="J328" s="230"/>
      <c r="K328" s="199">
        <f>SUM(H328:J328)</f>
        <v>0</v>
      </c>
    </row>
    <row r="329" spans="1:23" ht="24" customHeight="1">
      <c r="C329" s="43"/>
      <c r="D329" s="43"/>
      <c r="E329" s="112"/>
      <c r="F329" s="43"/>
      <c r="G329" s="43"/>
      <c r="H329" s="118"/>
    </row>
    <row r="330" spans="1:23" ht="48" customHeight="1" thickBot="1">
      <c r="E330" s="112"/>
    </row>
    <row r="331" spans="1:23" ht="30.75" customHeight="1" thickBot="1">
      <c r="A331" s="9"/>
      <c r="B331" s="308" t="s">
        <v>901</v>
      </c>
      <c r="C331" s="126"/>
      <c r="D331" s="211" t="s">
        <v>180</v>
      </c>
      <c r="E331" s="183" t="s">
        <v>346</v>
      </c>
      <c r="F331" s="212" t="s">
        <v>347</v>
      </c>
      <c r="G331" s="213" t="s">
        <v>348</v>
      </c>
      <c r="H331" s="71" t="s">
        <v>191</v>
      </c>
      <c r="I331" s="253" t="s">
        <v>543</v>
      </c>
      <c r="J331" s="184" t="s">
        <v>544</v>
      </c>
      <c r="K331" s="71" t="s">
        <v>191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24.75" customHeight="1" thickBot="1">
      <c r="B332" s="309"/>
      <c r="C332" s="61" t="str">
        <f>Roster!C146</f>
        <v>Margie Graham</v>
      </c>
      <c r="D332" s="214">
        <f>Roster!I146</f>
        <v>133</v>
      </c>
      <c r="E332" s="228"/>
      <c r="F332" s="229"/>
      <c r="G332" s="245"/>
      <c r="H332" s="199">
        <f>SUM(E332:G332)</f>
        <v>0</v>
      </c>
      <c r="I332" s="228"/>
      <c r="J332" s="230"/>
      <c r="K332" s="199">
        <f>SUM(H332:J332)</f>
        <v>0</v>
      </c>
    </row>
    <row r="333" spans="1:23" ht="24" customHeight="1">
      <c r="C333" s="43"/>
      <c r="D333" s="43"/>
      <c r="E333" s="112"/>
      <c r="F333" s="43"/>
      <c r="G333" s="43"/>
      <c r="H333" s="118"/>
    </row>
    <row r="334" spans="1:23" ht="48" customHeight="1" thickBot="1">
      <c r="E334" s="112"/>
    </row>
    <row r="335" spans="1:23" ht="30.75" customHeight="1" thickBot="1">
      <c r="A335" s="9"/>
      <c r="B335" s="308" t="s">
        <v>902</v>
      </c>
      <c r="C335" s="126"/>
      <c r="D335" s="211" t="s">
        <v>180</v>
      </c>
      <c r="E335" s="183" t="s">
        <v>346</v>
      </c>
      <c r="F335" s="212" t="s">
        <v>347</v>
      </c>
      <c r="G335" s="213" t="s">
        <v>348</v>
      </c>
      <c r="H335" s="71" t="s">
        <v>191</v>
      </c>
      <c r="I335" s="253" t="s">
        <v>543</v>
      </c>
      <c r="J335" s="184" t="s">
        <v>544</v>
      </c>
      <c r="K335" s="71" t="s">
        <v>191</v>
      </c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24.75" customHeight="1" thickBot="1">
      <c r="B336" s="309"/>
      <c r="C336" s="61" t="str">
        <f>Roster!C147</f>
        <v>Troy Graham</v>
      </c>
      <c r="D336" s="214">
        <f>Roster!I147</f>
        <v>166</v>
      </c>
      <c r="E336" s="228"/>
      <c r="F336" s="229"/>
      <c r="G336" s="245"/>
      <c r="H336" s="199">
        <f>SUM(E336:G336)</f>
        <v>0</v>
      </c>
      <c r="I336" s="228"/>
      <c r="J336" s="230"/>
      <c r="K336" s="199">
        <f>SUM(H336:J336)</f>
        <v>0</v>
      </c>
    </row>
    <row r="337" spans="1:23" ht="24" customHeight="1">
      <c r="C337" s="43"/>
      <c r="D337" s="43"/>
      <c r="E337" s="112"/>
      <c r="F337" s="43"/>
      <c r="G337" s="43"/>
      <c r="H337" s="118"/>
    </row>
    <row r="338" spans="1:23" ht="48" customHeight="1" thickBot="1">
      <c r="E338" s="112"/>
    </row>
    <row r="339" spans="1:23" ht="30.75" customHeight="1" thickBot="1">
      <c r="A339" s="9"/>
      <c r="B339" s="308" t="s">
        <v>903</v>
      </c>
      <c r="C339" s="126"/>
      <c r="D339" s="211" t="s">
        <v>180</v>
      </c>
      <c r="E339" s="183" t="s">
        <v>346</v>
      </c>
      <c r="F339" s="212" t="s">
        <v>347</v>
      </c>
      <c r="G339" s="213" t="s">
        <v>348</v>
      </c>
      <c r="H339" s="71" t="s">
        <v>191</v>
      </c>
      <c r="I339" s="253" t="s">
        <v>543</v>
      </c>
      <c r="J339" s="184" t="s">
        <v>544</v>
      </c>
      <c r="K339" s="71" t="s">
        <v>191</v>
      </c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24.75" customHeight="1" thickBot="1">
      <c r="B340" s="309"/>
      <c r="C340" s="61" t="str">
        <f>Roster!C151</f>
        <v>Elexis Banks</v>
      </c>
      <c r="D340" s="214">
        <f>Roster!I151</f>
        <v>85</v>
      </c>
      <c r="E340" s="228"/>
      <c r="F340" s="229"/>
      <c r="G340" s="245"/>
      <c r="H340" s="199">
        <f>SUM(E340:G340)</f>
        <v>0</v>
      </c>
      <c r="I340" s="228"/>
      <c r="J340" s="230"/>
      <c r="K340" s="199">
        <f>SUM(H340:J340)</f>
        <v>0</v>
      </c>
    </row>
    <row r="341" spans="1:23" ht="24" customHeight="1">
      <c r="C341" s="43"/>
      <c r="D341" s="43"/>
      <c r="E341" s="112"/>
      <c r="F341" s="43"/>
      <c r="G341" s="43"/>
      <c r="H341" s="118"/>
    </row>
    <row r="342" spans="1:23" ht="48" customHeight="1" thickBot="1">
      <c r="E342" s="112"/>
    </row>
    <row r="343" spans="1:23" ht="30.75" customHeight="1" thickBot="1">
      <c r="A343" s="9"/>
      <c r="B343" s="308" t="s">
        <v>904</v>
      </c>
      <c r="C343" s="126"/>
      <c r="D343" s="211" t="s">
        <v>180</v>
      </c>
      <c r="E343" s="183" t="s">
        <v>346</v>
      </c>
      <c r="F343" s="212" t="s">
        <v>347</v>
      </c>
      <c r="G343" s="213" t="s">
        <v>348</v>
      </c>
      <c r="H343" s="71" t="s">
        <v>191</v>
      </c>
      <c r="I343" s="253" t="s">
        <v>543</v>
      </c>
      <c r="J343" s="184" t="s">
        <v>544</v>
      </c>
      <c r="K343" s="71" t="s">
        <v>191</v>
      </c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24.75" customHeight="1" thickBot="1">
      <c r="B344" s="309"/>
      <c r="C344" s="61" t="str">
        <f>Roster!C152</f>
        <v>James Tate</v>
      </c>
      <c r="D344" s="214">
        <f>Roster!I152</f>
        <v>80</v>
      </c>
      <c r="E344" s="228"/>
      <c r="F344" s="229"/>
      <c r="G344" s="245"/>
      <c r="H344" s="199">
        <f>SUM(E344:G344)</f>
        <v>0</v>
      </c>
      <c r="I344" s="228"/>
      <c r="J344" s="230"/>
      <c r="K344" s="199">
        <f>SUM(H344:J344)</f>
        <v>0</v>
      </c>
    </row>
    <row r="345" spans="1:23" ht="24" customHeight="1">
      <c r="C345" s="43"/>
      <c r="D345" s="43"/>
      <c r="E345" s="112"/>
      <c r="F345" s="43"/>
      <c r="G345" s="43"/>
      <c r="H345" s="118"/>
    </row>
    <row r="346" spans="1:23" ht="48" customHeight="1" thickBot="1">
      <c r="E346" s="112"/>
    </row>
    <row r="347" spans="1:23" ht="30.75" customHeight="1" thickBot="1">
      <c r="A347" s="9"/>
      <c r="B347" s="308" t="s">
        <v>905</v>
      </c>
      <c r="C347" s="126"/>
      <c r="D347" s="211" t="s">
        <v>180</v>
      </c>
      <c r="E347" s="183" t="s">
        <v>346</v>
      </c>
      <c r="F347" s="212" t="s">
        <v>347</v>
      </c>
      <c r="G347" s="213" t="s">
        <v>348</v>
      </c>
      <c r="H347" s="71" t="s">
        <v>191</v>
      </c>
      <c r="I347" s="253" t="s">
        <v>543</v>
      </c>
      <c r="J347" s="184" t="s">
        <v>544</v>
      </c>
      <c r="K347" s="71" t="s">
        <v>191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24.75" customHeight="1" thickBot="1">
      <c r="B348" s="309"/>
      <c r="C348" s="61" t="str">
        <f>Roster!C153</f>
        <v>Abel Torres</v>
      </c>
      <c r="D348" s="214">
        <f>Roster!I153</f>
        <v>103</v>
      </c>
      <c r="E348" s="228"/>
      <c r="F348" s="229"/>
      <c r="G348" s="245"/>
      <c r="H348" s="199">
        <f>SUM(E348:G348)</f>
        <v>0</v>
      </c>
      <c r="I348" s="228"/>
      <c r="J348" s="230"/>
      <c r="K348" s="199">
        <f>SUM(H348:J348)</f>
        <v>0</v>
      </c>
    </row>
    <row r="349" spans="1:23" ht="24" customHeight="1">
      <c r="C349" s="43"/>
      <c r="D349" s="43"/>
      <c r="E349" s="112"/>
      <c r="F349" s="43"/>
      <c r="G349" s="43"/>
      <c r="H349" s="118"/>
    </row>
    <row r="350" spans="1:23" ht="48" customHeight="1" thickBot="1">
      <c r="E350" s="112"/>
    </row>
    <row r="351" spans="1:23" ht="30.75" customHeight="1" thickBot="1">
      <c r="A351" s="9"/>
      <c r="B351" s="308" t="s">
        <v>906</v>
      </c>
      <c r="C351" s="126"/>
      <c r="D351" s="211" t="s">
        <v>180</v>
      </c>
      <c r="E351" s="183" t="s">
        <v>346</v>
      </c>
      <c r="F351" s="212" t="s">
        <v>347</v>
      </c>
      <c r="G351" s="213" t="s">
        <v>348</v>
      </c>
      <c r="H351" s="71" t="s">
        <v>191</v>
      </c>
      <c r="I351" s="253" t="s">
        <v>543</v>
      </c>
      <c r="J351" s="184" t="s">
        <v>544</v>
      </c>
      <c r="K351" s="71" t="s">
        <v>191</v>
      </c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24.75" customHeight="1" thickBot="1">
      <c r="B352" s="309"/>
      <c r="C352" s="61" t="str">
        <f>Roster!C154</f>
        <v>Rex Pike, Jr.</v>
      </c>
      <c r="D352" s="214">
        <f>Roster!I154</f>
        <v>92</v>
      </c>
      <c r="E352" s="228"/>
      <c r="F352" s="229"/>
      <c r="G352" s="245"/>
      <c r="H352" s="199">
        <f>SUM(E352:G352)</f>
        <v>0</v>
      </c>
      <c r="I352" s="228"/>
      <c r="J352" s="230"/>
      <c r="K352" s="199">
        <f>SUM(H352:J352)</f>
        <v>0</v>
      </c>
    </row>
    <row r="353" spans="1:23" ht="24" customHeight="1">
      <c r="C353" s="43"/>
      <c r="D353" s="43"/>
      <c r="E353" s="112"/>
      <c r="F353" s="43"/>
      <c r="G353" s="43"/>
      <c r="H353" s="118"/>
    </row>
    <row r="354" spans="1:23" ht="48" customHeight="1" thickBot="1">
      <c r="E354" s="112"/>
    </row>
    <row r="355" spans="1:23" ht="30.75" customHeight="1" thickBot="1">
      <c r="A355" s="9"/>
      <c r="B355" s="307" t="s">
        <v>907</v>
      </c>
      <c r="C355" s="126"/>
      <c r="D355" s="211" t="s">
        <v>180</v>
      </c>
      <c r="E355" s="183" t="s">
        <v>346</v>
      </c>
      <c r="F355" s="212" t="s">
        <v>347</v>
      </c>
      <c r="G355" s="213" t="s">
        <v>348</v>
      </c>
      <c r="H355" s="71" t="s">
        <v>191</v>
      </c>
      <c r="I355" s="253" t="s">
        <v>543</v>
      </c>
      <c r="J355" s="184" t="s">
        <v>544</v>
      </c>
      <c r="K355" s="71" t="s">
        <v>191</v>
      </c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24.75" customHeight="1" thickBot="1">
      <c r="B356" s="303"/>
      <c r="C356" s="61" t="str">
        <f>Roster!C158</f>
        <v>Wade Engelsman</v>
      </c>
      <c r="D356" s="214">
        <f>Roster!I158</f>
        <v>174</v>
      </c>
      <c r="E356" s="154">
        <v>165</v>
      </c>
      <c r="F356" s="155">
        <v>147</v>
      </c>
      <c r="G356" s="193">
        <v>158</v>
      </c>
      <c r="H356" s="199">
        <f>SUM(E356:G356)</f>
        <v>470</v>
      </c>
      <c r="I356" s="228"/>
      <c r="J356" s="230"/>
      <c r="K356" s="199">
        <f>SUM(H356:J356)</f>
        <v>470</v>
      </c>
    </row>
    <row r="357" spans="1:23" ht="24" customHeight="1">
      <c r="C357" s="43"/>
      <c r="D357" s="43"/>
      <c r="E357" s="112"/>
      <c r="F357" s="43"/>
      <c r="G357" s="43"/>
      <c r="H357" s="118"/>
    </row>
    <row r="358" spans="1:23" ht="48" customHeight="1" thickBot="1">
      <c r="E358" s="112"/>
    </row>
    <row r="359" spans="1:23" ht="30.75" customHeight="1" thickBot="1">
      <c r="A359" s="9"/>
      <c r="B359" s="308" t="s">
        <v>908</v>
      </c>
      <c r="C359" s="126"/>
      <c r="D359" s="211" t="s">
        <v>180</v>
      </c>
      <c r="E359" s="183" t="s">
        <v>346</v>
      </c>
      <c r="F359" s="212" t="s">
        <v>347</v>
      </c>
      <c r="G359" s="213" t="s">
        <v>348</v>
      </c>
      <c r="H359" s="71" t="s">
        <v>191</v>
      </c>
      <c r="I359" s="253" t="s">
        <v>543</v>
      </c>
      <c r="J359" s="184" t="s">
        <v>544</v>
      </c>
      <c r="K359" s="71" t="s">
        <v>191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24.75" customHeight="1" thickBot="1">
      <c r="B360" s="309"/>
      <c r="C360" s="61" t="str">
        <f>Roster!C159</f>
        <v>LuAnn Burkhalter-Mills</v>
      </c>
      <c r="D360" s="214">
        <f>Roster!I159</f>
        <v>154</v>
      </c>
      <c r="E360" s="228"/>
      <c r="F360" s="229"/>
      <c r="G360" s="245"/>
      <c r="H360" s="199">
        <f>SUM(E360:G360)</f>
        <v>0</v>
      </c>
      <c r="I360" s="228"/>
      <c r="J360" s="230"/>
      <c r="K360" s="199">
        <f>SUM(H360:J360)</f>
        <v>0</v>
      </c>
    </row>
    <row r="361" spans="1:23" ht="24" customHeight="1">
      <c r="C361" s="43"/>
      <c r="D361" s="43"/>
      <c r="E361" s="112"/>
      <c r="F361" s="43"/>
      <c r="G361" s="43"/>
      <c r="H361" s="118"/>
    </row>
    <row r="362" spans="1:23" ht="48" customHeight="1" thickBot="1">
      <c r="E362" s="112"/>
    </row>
    <row r="363" spans="1:23" ht="30.75" customHeight="1" thickBot="1">
      <c r="A363" s="9"/>
      <c r="B363" s="308" t="s">
        <v>909</v>
      </c>
      <c r="C363" s="126"/>
      <c r="D363" s="211" t="s">
        <v>180</v>
      </c>
      <c r="E363" s="183" t="s">
        <v>346</v>
      </c>
      <c r="F363" s="212" t="s">
        <v>347</v>
      </c>
      <c r="G363" s="213" t="s">
        <v>348</v>
      </c>
      <c r="H363" s="71" t="s">
        <v>191</v>
      </c>
      <c r="I363" s="253" t="s">
        <v>543</v>
      </c>
      <c r="J363" s="184" t="s">
        <v>544</v>
      </c>
      <c r="K363" s="71" t="s">
        <v>191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24.75" customHeight="1" thickBot="1">
      <c r="B364" s="309"/>
      <c r="C364" s="61" t="str">
        <f>Roster!C160</f>
        <v>Buddy Biffel</v>
      </c>
      <c r="D364" s="214">
        <f>Roster!I160</f>
        <v>181</v>
      </c>
      <c r="E364" s="228"/>
      <c r="F364" s="229"/>
      <c r="G364" s="245"/>
      <c r="H364" s="199">
        <f>SUM(E364:G364)</f>
        <v>0</v>
      </c>
      <c r="I364" s="228"/>
      <c r="J364" s="230"/>
      <c r="K364" s="199">
        <f>SUM(H364:J364)</f>
        <v>0</v>
      </c>
    </row>
    <row r="365" spans="1:23" ht="24" customHeight="1">
      <c r="C365" s="43"/>
      <c r="D365" s="43"/>
      <c r="E365" s="112"/>
      <c r="F365" s="43"/>
      <c r="G365" s="43"/>
      <c r="H365" s="118"/>
    </row>
    <row r="366" spans="1:23" ht="48" customHeight="1" thickBot="1">
      <c r="E366" s="112"/>
    </row>
    <row r="367" spans="1:23" ht="30.75" customHeight="1" thickBot="1">
      <c r="A367" s="9"/>
      <c r="B367" s="308" t="s">
        <v>910</v>
      </c>
      <c r="C367" s="126"/>
      <c r="D367" s="211" t="s">
        <v>180</v>
      </c>
      <c r="E367" s="183" t="s">
        <v>346</v>
      </c>
      <c r="F367" s="212" t="s">
        <v>347</v>
      </c>
      <c r="G367" s="213" t="s">
        <v>348</v>
      </c>
      <c r="H367" s="71" t="s">
        <v>191</v>
      </c>
      <c r="I367" s="253" t="s">
        <v>543</v>
      </c>
      <c r="J367" s="184" t="s">
        <v>544</v>
      </c>
      <c r="K367" s="71" t="s">
        <v>191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24.75" customHeight="1" thickBot="1">
      <c r="B368" s="309"/>
      <c r="C368" s="61" t="str">
        <f>Roster!C161</f>
        <v>Steven Nutt</v>
      </c>
      <c r="D368" s="214">
        <f>Roster!I161</f>
        <v>193</v>
      </c>
      <c r="E368" s="228"/>
      <c r="F368" s="229"/>
      <c r="G368" s="245"/>
      <c r="H368" s="199">
        <f>SUM(E368:G368)</f>
        <v>0</v>
      </c>
      <c r="I368" s="228"/>
      <c r="J368" s="230"/>
      <c r="K368" s="199">
        <f>SUM(H368:J368)</f>
        <v>0</v>
      </c>
    </row>
    <row r="369" spans="3:8" ht="24" customHeight="1">
      <c r="C369" s="43"/>
      <c r="D369" s="43"/>
      <c r="E369" s="112"/>
      <c r="F369" s="43"/>
      <c r="G369" s="43"/>
      <c r="H369" s="118"/>
    </row>
    <row r="370" spans="3:8" ht="48" customHeight="1">
      <c r="E370" s="112"/>
    </row>
    <row r="371" spans="3:8" ht="15.75" customHeight="1">
      <c r="E371" s="112"/>
    </row>
    <row r="372" spans="3:8" ht="15.75" customHeight="1">
      <c r="E372" s="112"/>
    </row>
    <row r="373" spans="3:8" ht="15.75" customHeight="1">
      <c r="E373" s="112"/>
    </row>
    <row r="374" spans="3:8" ht="15.75" customHeight="1">
      <c r="E374" s="112"/>
    </row>
    <row r="375" spans="3:8" ht="15.75" customHeight="1">
      <c r="E375" s="112"/>
    </row>
    <row r="376" spans="3:8" ht="15.75" customHeight="1">
      <c r="E376" s="112"/>
    </row>
    <row r="377" spans="3:8" ht="15.75" customHeight="1">
      <c r="E377" s="112"/>
    </row>
    <row r="378" spans="3:8" ht="15.75" customHeight="1">
      <c r="E378" s="112"/>
    </row>
    <row r="379" spans="3:8" ht="15.75" customHeight="1">
      <c r="E379" s="112"/>
    </row>
    <row r="380" spans="3:8" ht="15.75" customHeight="1">
      <c r="E380" s="112"/>
    </row>
    <row r="381" spans="3:8" ht="15.75" customHeight="1">
      <c r="E381" s="112"/>
    </row>
    <row r="382" spans="3:8" ht="15.75" customHeight="1">
      <c r="E382" s="112"/>
    </row>
    <row r="383" spans="3:8" ht="15.75" customHeight="1">
      <c r="E383" s="112"/>
    </row>
    <row r="384" spans="3:8" ht="15.75" customHeight="1">
      <c r="E384" s="112"/>
    </row>
    <row r="385" spans="5:5" ht="15.75" customHeight="1">
      <c r="E385" s="112"/>
    </row>
    <row r="386" spans="5:5" ht="15.75" customHeight="1">
      <c r="E386" s="112"/>
    </row>
    <row r="387" spans="5:5" ht="15.75" customHeight="1">
      <c r="E387" s="112"/>
    </row>
    <row r="388" spans="5:5" ht="15.75" customHeight="1">
      <c r="E388" s="112"/>
    </row>
    <row r="389" spans="5:5" ht="15.75" customHeight="1">
      <c r="E389" s="112"/>
    </row>
    <row r="390" spans="5:5" ht="15.75" customHeight="1">
      <c r="E390" s="112"/>
    </row>
    <row r="391" spans="5:5" ht="15.75" customHeight="1">
      <c r="E391" s="112"/>
    </row>
    <row r="392" spans="5:5" ht="15.75" customHeight="1">
      <c r="E392" s="112"/>
    </row>
    <row r="393" spans="5:5" ht="15.75" customHeight="1">
      <c r="E393" s="112"/>
    </row>
    <row r="394" spans="5:5" ht="15.75" customHeight="1">
      <c r="E394" s="112"/>
    </row>
    <row r="395" spans="5:5" ht="15.75" customHeight="1">
      <c r="E395" s="112"/>
    </row>
    <row r="396" spans="5:5" ht="15.75" customHeight="1">
      <c r="E396" s="112"/>
    </row>
    <row r="397" spans="5:5" ht="15.75" customHeight="1">
      <c r="E397" s="112"/>
    </row>
    <row r="398" spans="5:5" ht="15.75" customHeight="1">
      <c r="E398" s="112"/>
    </row>
    <row r="399" spans="5:5" ht="15.75" customHeight="1">
      <c r="E399" s="112"/>
    </row>
    <row r="400" spans="5:5" ht="15.75" customHeight="1">
      <c r="E400" s="112"/>
    </row>
    <row r="401" spans="5:5" ht="15.75" customHeight="1">
      <c r="E401" s="112"/>
    </row>
    <row r="402" spans="5:5" ht="15.75" customHeight="1">
      <c r="E402" s="112"/>
    </row>
    <row r="403" spans="5:5" ht="15.75" customHeight="1">
      <c r="E403" s="112"/>
    </row>
    <row r="404" spans="5:5" ht="15.75" customHeight="1">
      <c r="E404" s="112"/>
    </row>
    <row r="405" spans="5:5" ht="15.75" customHeight="1">
      <c r="E405" s="112"/>
    </row>
    <row r="406" spans="5:5" ht="15.75" customHeight="1">
      <c r="E406" s="112"/>
    </row>
    <row r="407" spans="5:5" ht="15.75" customHeight="1">
      <c r="E407" s="112"/>
    </row>
    <row r="408" spans="5:5" ht="15.75" customHeight="1">
      <c r="E408" s="112"/>
    </row>
    <row r="409" spans="5:5" ht="15.75" customHeight="1">
      <c r="E409" s="112"/>
    </row>
    <row r="410" spans="5:5" ht="15.75" customHeight="1">
      <c r="E410" s="112"/>
    </row>
    <row r="411" spans="5:5" ht="15.75" customHeight="1">
      <c r="E411" s="112"/>
    </row>
    <row r="412" spans="5:5" ht="15.75" customHeight="1">
      <c r="E412" s="112"/>
    </row>
    <row r="413" spans="5:5" ht="15.75" customHeight="1">
      <c r="E413" s="112"/>
    </row>
    <row r="414" spans="5:5" ht="15.75" customHeight="1">
      <c r="E414" s="112"/>
    </row>
    <row r="415" spans="5:5" ht="15.75" customHeight="1">
      <c r="E415" s="112"/>
    </row>
    <row r="416" spans="5:5" ht="15.75" customHeight="1">
      <c r="E416" s="112"/>
    </row>
    <row r="417" spans="5:5" ht="15.75" customHeight="1">
      <c r="E417" s="112"/>
    </row>
    <row r="418" spans="5:5" ht="15.75" customHeight="1">
      <c r="E418" s="112"/>
    </row>
    <row r="419" spans="5:5" ht="15.75" customHeight="1">
      <c r="E419" s="112"/>
    </row>
    <row r="420" spans="5:5" ht="15.75" customHeight="1">
      <c r="E420" s="112"/>
    </row>
    <row r="421" spans="5:5" ht="15.75" customHeight="1">
      <c r="E421" s="112"/>
    </row>
    <row r="422" spans="5:5" ht="15.75" customHeight="1">
      <c r="E422" s="112"/>
    </row>
    <row r="423" spans="5:5" ht="15.75" customHeight="1">
      <c r="E423" s="112"/>
    </row>
    <row r="424" spans="5:5" ht="15.75" customHeight="1">
      <c r="E424" s="112"/>
    </row>
    <row r="425" spans="5:5" ht="15.75" customHeight="1">
      <c r="E425" s="112"/>
    </row>
    <row r="426" spans="5:5" ht="15.75" customHeight="1">
      <c r="E426" s="112"/>
    </row>
    <row r="427" spans="5:5" ht="15.75" customHeight="1">
      <c r="E427" s="112"/>
    </row>
    <row r="428" spans="5:5" ht="15.75" customHeight="1">
      <c r="E428" s="112"/>
    </row>
    <row r="429" spans="5:5" ht="15.75" customHeight="1">
      <c r="E429" s="112"/>
    </row>
    <row r="430" spans="5:5" ht="15.75" customHeight="1">
      <c r="E430" s="112"/>
    </row>
    <row r="431" spans="5:5" ht="15.75" customHeight="1">
      <c r="E431" s="112"/>
    </row>
    <row r="432" spans="5:5" ht="15.75" customHeight="1">
      <c r="E432" s="112"/>
    </row>
    <row r="433" spans="5:5" ht="15.75" customHeight="1">
      <c r="E433" s="112"/>
    </row>
    <row r="434" spans="5:5" ht="15.75" customHeight="1">
      <c r="E434" s="112"/>
    </row>
    <row r="435" spans="5:5" ht="15.75" customHeight="1">
      <c r="E435" s="112"/>
    </row>
    <row r="436" spans="5:5" ht="15.75" customHeight="1">
      <c r="E436" s="112"/>
    </row>
    <row r="437" spans="5:5" ht="15.75" customHeight="1">
      <c r="E437" s="112"/>
    </row>
    <row r="438" spans="5:5" ht="15.75" customHeight="1">
      <c r="E438" s="112"/>
    </row>
    <row r="439" spans="5:5" ht="15.75" customHeight="1">
      <c r="E439" s="112"/>
    </row>
    <row r="440" spans="5:5" ht="15.75" customHeight="1">
      <c r="E440" s="112"/>
    </row>
    <row r="441" spans="5:5" ht="15.75" customHeight="1">
      <c r="E441" s="112"/>
    </row>
    <row r="442" spans="5:5" ht="15.75" customHeight="1">
      <c r="E442" s="112"/>
    </row>
    <row r="443" spans="5:5" ht="15.75" customHeight="1">
      <c r="E443" s="112"/>
    </row>
    <row r="444" spans="5:5" ht="15.75" customHeight="1">
      <c r="E444" s="112"/>
    </row>
    <row r="445" spans="5:5" ht="15.75" customHeight="1">
      <c r="E445" s="112"/>
    </row>
    <row r="446" spans="5:5" ht="15.75" customHeight="1">
      <c r="E446" s="112"/>
    </row>
    <row r="447" spans="5:5" ht="15.75" customHeight="1">
      <c r="E447" s="112"/>
    </row>
    <row r="448" spans="5:5" ht="15.75" customHeight="1">
      <c r="E448" s="112"/>
    </row>
    <row r="449" spans="5:5" ht="15.75" customHeight="1">
      <c r="E449" s="112"/>
    </row>
    <row r="450" spans="5:5" ht="15.75" customHeight="1">
      <c r="E450" s="112"/>
    </row>
    <row r="451" spans="5:5" ht="15.75" customHeight="1">
      <c r="E451" s="112"/>
    </row>
    <row r="452" spans="5:5" ht="15.75" customHeight="1">
      <c r="E452" s="112"/>
    </row>
    <row r="453" spans="5:5" ht="15.75" customHeight="1">
      <c r="E453" s="112"/>
    </row>
    <row r="454" spans="5:5" ht="15.75" customHeight="1">
      <c r="E454" s="112"/>
    </row>
    <row r="455" spans="5:5" ht="15.75" customHeight="1">
      <c r="E455" s="112"/>
    </row>
    <row r="456" spans="5:5" ht="15.75" customHeight="1">
      <c r="E456" s="112"/>
    </row>
    <row r="457" spans="5:5" ht="15.75" customHeight="1">
      <c r="E457" s="112"/>
    </row>
    <row r="458" spans="5:5" ht="15.75" customHeight="1">
      <c r="E458" s="112"/>
    </row>
    <row r="459" spans="5:5" ht="15.75" customHeight="1">
      <c r="E459" s="112"/>
    </row>
    <row r="460" spans="5:5" ht="15.75" customHeight="1">
      <c r="E460" s="112"/>
    </row>
    <row r="461" spans="5:5" ht="15.75" customHeight="1">
      <c r="E461" s="112"/>
    </row>
    <row r="462" spans="5:5" ht="15.75" customHeight="1">
      <c r="E462" s="112"/>
    </row>
    <row r="463" spans="5:5" ht="15.75" customHeight="1">
      <c r="E463" s="112"/>
    </row>
    <row r="464" spans="5:5" ht="15.75" customHeight="1">
      <c r="E464" s="112"/>
    </row>
    <row r="465" spans="5:5" ht="15.75" customHeight="1">
      <c r="E465" s="112"/>
    </row>
    <row r="466" spans="5:5" ht="15.75" customHeight="1">
      <c r="E466" s="112"/>
    </row>
    <row r="467" spans="5:5" ht="15.75" customHeight="1">
      <c r="E467" s="112"/>
    </row>
    <row r="468" spans="5:5" ht="15.75" customHeight="1">
      <c r="E468" s="112"/>
    </row>
    <row r="469" spans="5:5" ht="15.75" customHeight="1">
      <c r="E469" s="112"/>
    </row>
    <row r="470" spans="5:5" ht="15.75" customHeight="1">
      <c r="E470" s="112"/>
    </row>
    <row r="471" spans="5:5" ht="15.75" customHeight="1">
      <c r="E471" s="112"/>
    </row>
    <row r="472" spans="5:5" ht="15.75" customHeight="1">
      <c r="E472" s="112"/>
    </row>
    <row r="473" spans="5:5" ht="15.75" customHeight="1">
      <c r="E473" s="112"/>
    </row>
    <row r="474" spans="5:5" ht="15.75" customHeight="1">
      <c r="E474" s="112"/>
    </row>
    <row r="475" spans="5:5" ht="15.75" customHeight="1">
      <c r="E475" s="112"/>
    </row>
    <row r="476" spans="5:5" ht="15.75" customHeight="1">
      <c r="E476" s="112"/>
    </row>
    <row r="477" spans="5:5" ht="15.75" customHeight="1">
      <c r="E477" s="112"/>
    </row>
    <row r="478" spans="5:5" ht="15.75" customHeight="1">
      <c r="E478" s="112"/>
    </row>
    <row r="479" spans="5:5" ht="15.75" customHeight="1">
      <c r="E479" s="112"/>
    </row>
    <row r="480" spans="5:5" ht="15.75" customHeight="1">
      <c r="E480" s="112"/>
    </row>
    <row r="481" spans="5:5" ht="15.75" customHeight="1">
      <c r="E481" s="112"/>
    </row>
    <row r="482" spans="5:5" ht="15.75" customHeight="1">
      <c r="E482" s="112"/>
    </row>
    <row r="483" spans="5:5" ht="15.75" customHeight="1">
      <c r="E483" s="112"/>
    </row>
    <row r="484" spans="5:5" ht="15.75" customHeight="1">
      <c r="E484" s="112"/>
    </row>
    <row r="485" spans="5:5" ht="15.75" customHeight="1">
      <c r="E485" s="112"/>
    </row>
    <row r="486" spans="5:5" ht="15.75" customHeight="1">
      <c r="E486" s="112"/>
    </row>
    <row r="487" spans="5:5" ht="15.75" customHeight="1">
      <c r="E487" s="112"/>
    </row>
    <row r="488" spans="5:5" ht="15.75" customHeight="1">
      <c r="E488" s="112"/>
    </row>
    <row r="489" spans="5:5" ht="15.75" customHeight="1">
      <c r="E489" s="112"/>
    </row>
    <row r="490" spans="5:5" ht="15.75" customHeight="1">
      <c r="E490" s="112"/>
    </row>
    <row r="491" spans="5:5" ht="15.75" customHeight="1">
      <c r="E491" s="112"/>
    </row>
    <row r="492" spans="5:5" ht="15.75" customHeight="1">
      <c r="E492" s="112"/>
    </row>
    <row r="493" spans="5:5" ht="15.75" customHeight="1">
      <c r="E493" s="112"/>
    </row>
    <row r="494" spans="5:5" ht="15.75" customHeight="1">
      <c r="E494" s="112"/>
    </row>
    <row r="495" spans="5:5" ht="15.75" customHeight="1">
      <c r="E495" s="112"/>
    </row>
    <row r="496" spans="5:5" ht="15.75" customHeight="1">
      <c r="E496" s="112"/>
    </row>
    <row r="497" spans="5:5" ht="15.75" customHeight="1">
      <c r="E497" s="112"/>
    </row>
    <row r="498" spans="5:5" ht="15.75" customHeight="1">
      <c r="E498" s="112"/>
    </row>
    <row r="499" spans="5:5" ht="15.75" customHeight="1">
      <c r="E499" s="112"/>
    </row>
    <row r="500" spans="5:5" ht="15.75" customHeight="1">
      <c r="E500" s="112"/>
    </row>
    <row r="501" spans="5:5" ht="15.75" customHeight="1">
      <c r="E501" s="112"/>
    </row>
    <row r="502" spans="5:5" ht="15.75" customHeight="1">
      <c r="E502" s="112"/>
    </row>
    <row r="503" spans="5:5" ht="15.75" customHeight="1">
      <c r="E503" s="112"/>
    </row>
    <row r="504" spans="5:5" ht="15.75" customHeight="1">
      <c r="E504" s="112"/>
    </row>
    <row r="505" spans="5:5" ht="15.75" customHeight="1">
      <c r="E505" s="112"/>
    </row>
    <row r="506" spans="5:5" ht="15.75" customHeight="1">
      <c r="E506" s="112"/>
    </row>
    <row r="507" spans="5:5" ht="15.75" customHeight="1">
      <c r="E507" s="112"/>
    </row>
    <row r="508" spans="5:5" ht="15.75" customHeight="1">
      <c r="E508" s="112"/>
    </row>
    <row r="509" spans="5:5" ht="15.75" customHeight="1">
      <c r="E509" s="112"/>
    </row>
    <row r="510" spans="5:5" ht="15.75" customHeight="1">
      <c r="E510" s="112"/>
    </row>
    <row r="511" spans="5:5" ht="15.75" customHeight="1">
      <c r="E511" s="112"/>
    </row>
    <row r="512" spans="5:5" ht="15.75" customHeight="1">
      <c r="E512" s="112"/>
    </row>
    <row r="513" spans="5:5" ht="15.75" customHeight="1">
      <c r="E513" s="112"/>
    </row>
    <row r="514" spans="5:5" ht="15.75" customHeight="1">
      <c r="E514" s="112"/>
    </row>
    <row r="515" spans="5:5" ht="15.75" customHeight="1">
      <c r="E515" s="112"/>
    </row>
    <row r="516" spans="5:5" ht="15.75" customHeight="1">
      <c r="E516" s="112"/>
    </row>
    <row r="517" spans="5:5" ht="15.75" customHeight="1">
      <c r="E517" s="112"/>
    </row>
    <row r="518" spans="5:5" ht="15.75" customHeight="1">
      <c r="E518" s="112"/>
    </row>
    <row r="519" spans="5:5" ht="15.75" customHeight="1">
      <c r="E519" s="112"/>
    </row>
    <row r="520" spans="5:5" ht="15.75" customHeight="1">
      <c r="E520" s="112"/>
    </row>
    <row r="521" spans="5:5" ht="15.75" customHeight="1">
      <c r="E521" s="112"/>
    </row>
    <row r="522" spans="5:5" ht="15.75" customHeight="1">
      <c r="E522" s="112"/>
    </row>
    <row r="523" spans="5:5" ht="15.75" customHeight="1">
      <c r="E523" s="112"/>
    </row>
    <row r="524" spans="5:5" ht="15.75" customHeight="1">
      <c r="E524" s="112"/>
    </row>
    <row r="525" spans="5:5" ht="15.75" customHeight="1">
      <c r="E525" s="112"/>
    </row>
    <row r="526" spans="5:5" ht="15.75" customHeight="1">
      <c r="E526" s="112"/>
    </row>
    <row r="527" spans="5:5" ht="15.75" customHeight="1">
      <c r="E527" s="112"/>
    </row>
    <row r="528" spans="5:5" ht="15.75" customHeight="1">
      <c r="E528" s="112"/>
    </row>
    <row r="529" spans="5:5" ht="15.75" customHeight="1">
      <c r="E529" s="112"/>
    </row>
    <row r="530" spans="5:5" ht="15.75" customHeight="1">
      <c r="E530" s="112"/>
    </row>
    <row r="531" spans="5:5" ht="15.75" customHeight="1">
      <c r="E531" s="112"/>
    </row>
    <row r="532" spans="5:5" ht="15.75" customHeight="1">
      <c r="E532" s="112"/>
    </row>
    <row r="533" spans="5:5" ht="15.75" customHeight="1">
      <c r="E533" s="112"/>
    </row>
    <row r="534" spans="5:5" ht="15.75" customHeight="1">
      <c r="E534" s="112"/>
    </row>
    <row r="535" spans="5:5" ht="15.75" customHeight="1">
      <c r="E535" s="112"/>
    </row>
    <row r="536" spans="5:5" ht="15.75" customHeight="1">
      <c r="E536" s="112"/>
    </row>
    <row r="537" spans="5:5" ht="15.75" customHeight="1">
      <c r="E537" s="112"/>
    </row>
    <row r="538" spans="5:5" ht="15.75" customHeight="1">
      <c r="E538" s="112"/>
    </row>
    <row r="539" spans="5:5" ht="15.75" customHeight="1">
      <c r="E539" s="112"/>
    </row>
    <row r="540" spans="5:5" ht="15.75" customHeight="1">
      <c r="E540" s="112"/>
    </row>
    <row r="541" spans="5:5" ht="15.75" customHeight="1">
      <c r="E541" s="112"/>
    </row>
    <row r="542" spans="5:5" ht="15.75" customHeight="1">
      <c r="E542" s="112"/>
    </row>
    <row r="543" spans="5:5" ht="15.75" customHeight="1">
      <c r="E543" s="112"/>
    </row>
    <row r="544" spans="5:5" ht="15.75" customHeight="1">
      <c r="E544" s="112"/>
    </row>
    <row r="545" spans="5:5" ht="15.75" customHeight="1">
      <c r="E545" s="112"/>
    </row>
    <row r="546" spans="5:5" ht="15.75" customHeight="1">
      <c r="E546" s="112"/>
    </row>
    <row r="547" spans="5:5" ht="15.75" customHeight="1">
      <c r="E547" s="112"/>
    </row>
    <row r="548" spans="5:5" ht="15.75" customHeight="1">
      <c r="E548" s="112"/>
    </row>
    <row r="549" spans="5:5" ht="15.75" customHeight="1">
      <c r="E549" s="112"/>
    </row>
    <row r="550" spans="5:5" ht="15.75" customHeight="1">
      <c r="E550" s="112"/>
    </row>
    <row r="551" spans="5:5" ht="15.75" customHeight="1">
      <c r="E551" s="112"/>
    </row>
    <row r="552" spans="5:5" ht="15.75" customHeight="1">
      <c r="E552" s="112"/>
    </row>
    <row r="553" spans="5:5" ht="15.75" customHeight="1">
      <c r="E553" s="112"/>
    </row>
    <row r="554" spans="5:5" ht="15.75" customHeight="1">
      <c r="E554" s="112"/>
    </row>
    <row r="555" spans="5:5" ht="15.75" customHeight="1">
      <c r="E555" s="112"/>
    </row>
    <row r="556" spans="5:5" ht="15.75" customHeight="1">
      <c r="E556" s="112"/>
    </row>
    <row r="557" spans="5:5" ht="15.75" customHeight="1">
      <c r="E557" s="112"/>
    </row>
    <row r="558" spans="5:5" ht="15.75" customHeight="1">
      <c r="E558" s="112"/>
    </row>
    <row r="559" spans="5:5" ht="15.75" customHeight="1">
      <c r="E559" s="112"/>
    </row>
    <row r="560" spans="5:5" ht="15.75" customHeight="1">
      <c r="E560" s="112"/>
    </row>
    <row r="561" spans="5:5" ht="15.75" customHeight="1">
      <c r="E561" s="112"/>
    </row>
    <row r="562" spans="5:5" ht="15.75" customHeight="1">
      <c r="E562" s="112"/>
    </row>
    <row r="563" spans="5:5" ht="15.75" customHeight="1">
      <c r="E563" s="112"/>
    </row>
    <row r="564" spans="5:5" ht="15.75" customHeight="1">
      <c r="E564" s="112"/>
    </row>
    <row r="565" spans="5:5" ht="15.75" customHeight="1">
      <c r="E565" s="112"/>
    </row>
    <row r="566" spans="5:5" ht="15.75" customHeight="1">
      <c r="E566" s="112"/>
    </row>
    <row r="567" spans="5:5" ht="15.75" customHeight="1">
      <c r="E567" s="112"/>
    </row>
    <row r="568" spans="5:5" ht="15.75" customHeight="1">
      <c r="E568" s="112"/>
    </row>
    <row r="569" spans="5:5" ht="15.75" customHeight="1">
      <c r="E569" s="112"/>
    </row>
    <row r="570" spans="5:5" ht="15.75" customHeight="1">
      <c r="E570" s="112"/>
    </row>
    <row r="571" spans="5:5" ht="15.75" customHeight="1">
      <c r="E571" s="112"/>
    </row>
    <row r="572" spans="5:5" ht="15.75" customHeight="1">
      <c r="E572" s="112"/>
    </row>
    <row r="573" spans="5:5" ht="15.75" customHeight="1">
      <c r="E573" s="112"/>
    </row>
    <row r="574" spans="5:5" ht="15.75" customHeight="1">
      <c r="E574" s="112"/>
    </row>
    <row r="575" spans="5:5" ht="15.75" customHeight="1">
      <c r="E575" s="112"/>
    </row>
    <row r="576" spans="5:5" ht="15.75" customHeight="1">
      <c r="E576" s="112"/>
    </row>
    <row r="577" spans="5:5" ht="15.75" customHeight="1">
      <c r="E577" s="112"/>
    </row>
    <row r="578" spans="5:5" ht="15.75" customHeight="1">
      <c r="E578" s="112"/>
    </row>
    <row r="579" spans="5:5" ht="15.75" customHeight="1">
      <c r="E579" s="112"/>
    </row>
    <row r="580" spans="5:5" ht="15.75" customHeight="1">
      <c r="E580" s="112"/>
    </row>
    <row r="581" spans="5:5" ht="15.75" customHeight="1">
      <c r="E581" s="112"/>
    </row>
    <row r="582" spans="5:5" ht="15.75" customHeight="1">
      <c r="E582" s="112"/>
    </row>
    <row r="583" spans="5:5" ht="15.75" customHeight="1">
      <c r="E583" s="112"/>
    </row>
    <row r="584" spans="5:5" ht="15.75" customHeight="1">
      <c r="E584" s="112"/>
    </row>
    <row r="585" spans="5:5" ht="15.75" customHeight="1">
      <c r="E585" s="112"/>
    </row>
    <row r="586" spans="5:5" ht="15.75" customHeight="1">
      <c r="E586" s="112"/>
    </row>
    <row r="587" spans="5:5" ht="15.75" customHeight="1">
      <c r="E587" s="112"/>
    </row>
    <row r="588" spans="5:5" ht="15.75" customHeight="1">
      <c r="E588" s="112"/>
    </row>
    <row r="589" spans="5:5" ht="15.75" customHeight="1">
      <c r="E589" s="112"/>
    </row>
    <row r="590" spans="5:5" ht="15.75" customHeight="1">
      <c r="E590" s="112"/>
    </row>
    <row r="591" spans="5:5" ht="15.75" customHeight="1">
      <c r="E591" s="112"/>
    </row>
    <row r="592" spans="5:5" ht="15.75" customHeight="1">
      <c r="E592" s="112"/>
    </row>
    <row r="593" spans="5:5" ht="15.75" customHeight="1">
      <c r="E593" s="112"/>
    </row>
    <row r="594" spans="5:5" ht="15.75" customHeight="1">
      <c r="E594" s="112"/>
    </row>
    <row r="595" spans="5:5" ht="15.75" customHeight="1">
      <c r="E595" s="112"/>
    </row>
    <row r="596" spans="5:5" ht="15.75" customHeight="1">
      <c r="E596" s="112"/>
    </row>
    <row r="597" spans="5:5" ht="15.75" customHeight="1">
      <c r="E597" s="112"/>
    </row>
    <row r="598" spans="5:5" ht="15.75" customHeight="1">
      <c r="E598" s="112"/>
    </row>
    <row r="599" spans="5:5" ht="15.75" customHeight="1">
      <c r="E599" s="112"/>
    </row>
    <row r="600" spans="5:5" ht="15.75" customHeight="1">
      <c r="E600" s="112"/>
    </row>
    <row r="601" spans="5:5" ht="15.75" customHeight="1">
      <c r="E601" s="112"/>
    </row>
    <row r="602" spans="5:5" ht="15.75" customHeight="1">
      <c r="E602" s="112"/>
    </row>
    <row r="603" spans="5:5" ht="15.75" customHeight="1">
      <c r="E603" s="112"/>
    </row>
    <row r="604" spans="5:5" ht="15.75" customHeight="1">
      <c r="E604" s="112"/>
    </row>
    <row r="605" spans="5:5" ht="15.75" customHeight="1">
      <c r="E605" s="112"/>
    </row>
    <row r="606" spans="5:5" ht="15.75" customHeight="1">
      <c r="E606" s="112"/>
    </row>
    <row r="607" spans="5:5" ht="15.75" customHeight="1">
      <c r="E607" s="112"/>
    </row>
    <row r="608" spans="5:5" ht="15.75" customHeight="1">
      <c r="E608" s="112"/>
    </row>
    <row r="609" spans="5:5" ht="15.75" customHeight="1">
      <c r="E609" s="112"/>
    </row>
    <row r="610" spans="5:5" ht="15.75" customHeight="1">
      <c r="E610" s="112"/>
    </row>
    <row r="611" spans="5:5" ht="15.75" customHeight="1">
      <c r="E611" s="112"/>
    </row>
    <row r="612" spans="5:5" ht="15.75" customHeight="1">
      <c r="E612" s="112"/>
    </row>
    <row r="613" spans="5:5" ht="15.75" customHeight="1">
      <c r="E613" s="112"/>
    </row>
    <row r="614" spans="5:5" ht="15.75" customHeight="1">
      <c r="E614" s="112"/>
    </row>
    <row r="615" spans="5:5" ht="15.75" customHeight="1">
      <c r="E615" s="112"/>
    </row>
    <row r="616" spans="5:5" ht="15.75" customHeight="1">
      <c r="E616" s="112"/>
    </row>
    <row r="617" spans="5:5" ht="15.75" customHeight="1">
      <c r="E617" s="112"/>
    </row>
    <row r="618" spans="5:5" ht="15.75" customHeight="1">
      <c r="E618" s="112"/>
    </row>
    <row r="619" spans="5:5" ht="15.75" customHeight="1">
      <c r="E619" s="112"/>
    </row>
    <row r="620" spans="5:5" ht="15.75" customHeight="1">
      <c r="E620" s="112"/>
    </row>
    <row r="621" spans="5:5" ht="15.75" customHeight="1">
      <c r="E621" s="112"/>
    </row>
    <row r="622" spans="5:5" ht="15.75" customHeight="1">
      <c r="E622" s="112"/>
    </row>
    <row r="623" spans="5:5" ht="15.75" customHeight="1">
      <c r="E623" s="112"/>
    </row>
    <row r="624" spans="5:5" ht="15.75" customHeight="1">
      <c r="E624" s="112"/>
    </row>
    <row r="625" spans="5:5" ht="15.75" customHeight="1">
      <c r="E625" s="112"/>
    </row>
    <row r="626" spans="5:5" ht="15.75" customHeight="1">
      <c r="E626" s="112"/>
    </row>
    <row r="627" spans="5:5" ht="15.75" customHeight="1">
      <c r="E627" s="112"/>
    </row>
    <row r="628" spans="5:5" ht="15.75" customHeight="1">
      <c r="E628" s="112"/>
    </row>
    <row r="629" spans="5:5" ht="15.75" customHeight="1">
      <c r="E629" s="112"/>
    </row>
    <row r="630" spans="5:5" ht="15.75" customHeight="1">
      <c r="E630" s="112"/>
    </row>
    <row r="631" spans="5:5" ht="15.75" customHeight="1">
      <c r="E631" s="112"/>
    </row>
    <row r="632" spans="5:5" ht="15.75" customHeight="1">
      <c r="E632" s="112"/>
    </row>
    <row r="633" spans="5:5" ht="15.75" customHeight="1">
      <c r="E633" s="112"/>
    </row>
    <row r="634" spans="5:5" ht="15.75" customHeight="1">
      <c r="E634" s="112"/>
    </row>
    <row r="635" spans="5:5" ht="15.75" customHeight="1">
      <c r="E635" s="112"/>
    </row>
    <row r="636" spans="5:5" ht="15.75" customHeight="1">
      <c r="E636" s="112"/>
    </row>
    <row r="637" spans="5:5" ht="15.75" customHeight="1">
      <c r="E637" s="112"/>
    </row>
    <row r="638" spans="5:5" ht="15.75" customHeight="1">
      <c r="E638" s="112"/>
    </row>
    <row r="639" spans="5:5" ht="15.75" customHeight="1">
      <c r="E639" s="112"/>
    </row>
    <row r="640" spans="5:5" ht="15.75" customHeight="1">
      <c r="E640" s="112"/>
    </row>
    <row r="641" spans="5:5" ht="15.75" customHeight="1">
      <c r="E641" s="112"/>
    </row>
    <row r="642" spans="5:5" ht="15.75" customHeight="1">
      <c r="E642" s="112"/>
    </row>
    <row r="643" spans="5:5" ht="15.75" customHeight="1">
      <c r="E643" s="112"/>
    </row>
    <row r="644" spans="5:5" ht="15.75" customHeight="1">
      <c r="E644" s="112"/>
    </row>
    <row r="645" spans="5:5" ht="15.75" customHeight="1">
      <c r="E645" s="112"/>
    </row>
    <row r="646" spans="5:5" ht="15.75" customHeight="1">
      <c r="E646" s="112"/>
    </row>
    <row r="647" spans="5:5" ht="15.75" customHeight="1">
      <c r="E647" s="112"/>
    </row>
    <row r="648" spans="5:5" ht="15.75" customHeight="1">
      <c r="E648" s="112"/>
    </row>
    <row r="649" spans="5:5" ht="15.75" customHeight="1">
      <c r="E649" s="112"/>
    </row>
    <row r="650" spans="5:5" ht="15.75" customHeight="1">
      <c r="E650" s="112"/>
    </row>
    <row r="651" spans="5:5" ht="15.75" customHeight="1">
      <c r="E651" s="112"/>
    </row>
    <row r="652" spans="5:5" ht="15.75" customHeight="1">
      <c r="E652" s="112"/>
    </row>
    <row r="653" spans="5:5" ht="15.75" customHeight="1">
      <c r="E653" s="112"/>
    </row>
    <row r="654" spans="5:5" ht="15.75" customHeight="1">
      <c r="E654" s="112"/>
    </row>
    <row r="655" spans="5:5" ht="15.75" customHeight="1">
      <c r="E655" s="112"/>
    </row>
    <row r="656" spans="5:5" ht="15.75" customHeight="1">
      <c r="E656" s="112"/>
    </row>
    <row r="657" spans="5:5" ht="15.75" customHeight="1">
      <c r="E657" s="112"/>
    </row>
    <row r="658" spans="5:5" ht="15.75" customHeight="1">
      <c r="E658" s="112"/>
    </row>
    <row r="659" spans="5:5" ht="15.75" customHeight="1">
      <c r="E659" s="112"/>
    </row>
    <row r="660" spans="5:5" ht="15.75" customHeight="1">
      <c r="E660" s="112"/>
    </row>
    <row r="661" spans="5:5" ht="15.75" customHeight="1">
      <c r="E661" s="112"/>
    </row>
    <row r="662" spans="5:5" ht="15.75" customHeight="1">
      <c r="E662" s="112"/>
    </row>
    <row r="663" spans="5:5" ht="15.75" customHeight="1">
      <c r="E663" s="112"/>
    </row>
    <row r="664" spans="5:5" ht="15.75" customHeight="1">
      <c r="E664" s="112"/>
    </row>
    <row r="665" spans="5:5" ht="15.75" customHeight="1">
      <c r="E665" s="112"/>
    </row>
    <row r="666" spans="5:5" ht="15.75" customHeight="1">
      <c r="E666" s="112"/>
    </row>
    <row r="667" spans="5:5" ht="15.75" customHeight="1">
      <c r="E667" s="112"/>
    </row>
    <row r="668" spans="5:5" ht="15.75" customHeight="1">
      <c r="E668" s="112"/>
    </row>
    <row r="669" spans="5:5" ht="15.75" customHeight="1">
      <c r="E669" s="112"/>
    </row>
    <row r="670" spans="5:5" ht="15.75" customHeight="1">
      <c r="E670" s="112"/>
    </row>
    <row r="671" spans="5:5" ht="15.75" customHeight="1">
      <c r="E671" s="112"/>
    </row>
    <row r="672" spans="5:5" ht="15.75" customHeight="1">
      <c r="E672" s="112"/>
    </row>
    <row r="673" spans="5:5" ht="15.75" customHeight="1">
      <c r="E673" s="112"/>
    </row>
    <row r="674" spans="5:5" ht="15.75" customHeight="1">
      <c r="E674" s="112"/>
    </row>
    <row r="675" spans="5:5" ht="15.75" customHeight="1">
      <c r="E675" s="112"/>
    </row>
    <row r="676" spans="5:5" ht="15.75" customHeight="1">
      <c r="E676" s="112"/>
    </row>
    <row r="677" spans="5:5" ht="15.75" customHeight="1">
      <c r="E677" s="112"/>
    </row>
    <row r="678" spans="5:5" ht="15.75" customHeight="1">
      <c r="E678" s="112"/>
    </row>
    <row r="679" spans="5:5" ht="15.75" customHeight="1">
      <c r="E679" s="112"/>
    </row>
    <row r="680" spans="5:5" ht="15.75" customHeight="1">
      <c r="E680" s="112"/>
    </row>
    <row r="681" spans="5:5" ht="15.75" customHeight="1">
      <c r="E681" s="112"/>
    </row>
    <row r="682" spans="5:5" ht="15.75" customHeight="1">
      <c r="E682" s="112"/>
    </row>
    <row r="683" spans="5:5" ht="15.75" customHeight="1">
      <c r="E683" s="112"/>
    </row>
    <row r="684" spans="5:5" ht="15.75" customHeight="1">
      <c r="E684" s="112"/>
    </row>
    <row r="685" spans="5:5" ht="15.75" customHeight="1">
      <c r="E685" s="112"/>
    </row>
    <row r="686" spans="5:5" ht="15.75" customHeight="1">
      <c r="E686" s="112"/>
    </row>
    <row r="687" spans="5:5" ht="15.75" customHeight="1">
      <c r="E687" s="112"/>
    </row>
    <row r="688" spans="5:5" ht="15.75" customHeight="1">
      <c r="E688" s="112"/>
    </row>
    <row r="689" spans="5:5" ht="15.75" customHeight="1">
      <c r="E689" s="112"/>
    </row>
    <row r="690" spans="5:5" ht="15.75" customHeight="1">
      <c r="E690" s="112"/>
    </row>
    <row r="691" spans="5:5" ht="15.75" customHeight="1">
      <c r="E691" s="112"/>
    </row>
    <row r="692" spans="5:5" ht="15.75" customHeight="1">
      <c r="E692" s="112"/>
    </row>
    <row r="693" spans="5:5" ht="15.75" customHeight="1">
      <c r="E693" s="112"/>
    </row>
    <row r="694" spans="5:5" ht="15.75" customHeight="1">
      <c r="E694" s="112"/>
    </row>
    <row r="695" spans="5:5" ht="15.75" customHeight="1">
      <c r="E695" s="112"/>
    </row>
    <row r="696" spans="5:5" ht="15.75" customHeight="1">
      <c r="E696" s="112"/>
    </row>
    <row r="697" spans="5:5" ht="15.75" customHeight="1">
      <c r="E697" s="112"/>
    </row>
    <row r="698" spans="5:5" ht="15.75" customHeight="1">
      <c r="E698" s="112"/>
    </row>
    <row r="699" spans="5:5" ht="15.75" customHeight="1">
      <c r="E699" s="112"/>
    </row>
    <row r="700" spans="5:5" ht="15.75" customHeight="1">
      <c r="E700" s="112"/>
    </row>
    <row r="701" spans="5:5" ht="15.75" customHeight="1">
      <c r="E701" s="112"/>
    </row>
    <row r="702" spans="5:5" ht="15.75" customHeight="1">
      <c r="E702" s="112"/>
    </row>
    <row r="703" spans="5:5" ht="15.75" customHeight="1">
      <c r="E703" s="112"/>
    </row>
    <row r="704" spans="5:5" ht="15.75" customHeight="1">
      <c r="E704" s="112"/>
    </row>
    <row r="705" spans="5:5" ht="15.75" customHeight="1">
      <c r="E705" s="112"/>
    </row>
    <row r="706" spans="5:5" ht="15.75" customHeight="1">
      <c r="E706" s="112"/>
    </row>
    <row r="707" spans="5:5" ht="15.75" customHeight="1">
      <c r="E707" s="112"/>
    </row>
    <row r="708" spans="5:5" ht="15.75" customHeight="1">
      <c r="E708" s="112"/>
    </row>
    <row r="709" spans="5:5" ht="15.75" customHeight="1">
      <c r="E709" s="112"/>
    </row>
    <row r="710" spans="5:5" ht="15.75" customHeight="1">
      <c r="E710" s="112"/>
    </row>
    <row r="711" spans="5:5" ht="15.75" customHeight="1">
      <c r="E711" s="112"/>
    </row>
    <row r="712" spans="5:5" ht="15.75" customHeight="1">
      <c r="E712" s="112"/>
    </row>
    <row r="713" spans="5:5" ht="15.75" customHeight="1">
      <c r="E713" s="112"/>
    </row>
    <row r="714" spans="5:5" ht="15.75" customHeight="1">
      <c r="E714" s="112"/>
    </row>
    <row r="715" spans="5:5" ht="15.75" customHeight="1">
      <c r="E715" s="112"/>
    </row>
    <row r="716" spans="5:5" ht="15.75" customHeight="1">
      <c r="E716" s="112"/>
    </row>
    <row r="717" spans="5:5" ht="15.75" customHeight="1">
      <c r="E717" s="112"/>
    </row>
    <row r="718" spans="5:5" ht="15.75" customHeight="1">
      <c r="E718" s="112"/>
    </row>
    <row r="719" spans="5:5" ht="15.75" customHeight="1">
      <c r="E719" s="112"/>
    </row>
    <row r="720" spans="5:5" ht="15.75" customHeight="1">
      <c r="E720" s="112"/>
    </row>
    <row r="721" spans="5:5" ht="15.75" customHeight="1">
      <c r="E721" s="112"/>
    </row>
    <row r="722" spans="5:5" ht="15.75" customHeight="1">
      <c r="E722" s="112"/>
    </row>
    <row r="723" spans="5:5" ht="15.75" customHeight="1">
      <c r="E723" s="112"/>
    </row>
    <row r="724" spans="5:5" ht="15.75" customHeight="1">
      <c r="E724" s="112"/>
    </row>
    <row r="725" spans="5:5" ht="15.75" customHeight="1">
      <c r="E725" s="112"/>
    </row>
    <row r="726" spans="5:5" ht="15.75" customHeight="1">
      <c r="E726" s="112"/>
    </row>
    <row r="727" spans="5:5" ht="15.75" customHeight="1">
      <c r="E727" s="112"/>
    </row>
    <row r="728" spans="5:5" ht="15.75" customHeight="1">
      <c r="E728" s="112"/>
    </row>
    <row r="729" spans="5:5" ht="15.75" customHeight="1">
      <c r="E729" s="112"/>
    </row>
    <row r="730" spans="5:5" ht="15.75" customHeight="1">
      <c r="E730" s="112"/>
    </row>
    <row r="731" spans="5:5" ht="15.75" customHeight="1">
      <c r="E731" s="112"/>
    </row>
    <row r="732" spans="5:5" ht="15.75" customHeight="1">
      <c r="E732" s="112"/>
    </row>
    <row r="733" spans="5:5" ht="15.75" customHeight="1">
      <c r="E733" s="112"/>
    </row>
    <row r="734" spans="5:5" ht="15.75" customHeight="1">
      <c r="E734" s="112"/>
    </row>
    <row r="735" spans="5:5" ht="15.75" customHeight="1">
      <c r="E735" s="112"/>
    </row>
    <row r="736" spans="5:5" ht="15.75" customHeight="1">
      <c r="E736" s="112"/>
    </row>
    <row r="737" spans="5:5" ht="15.75" customHeight="1">
      <c r="E737" s="112"/>
    </row>
    <row r="738" spans="5:5" ht="15.75" customHeight="1">
      <c r="E738" s="112"/>
    </row>
    <row r="739" spans="5:5" ht="15.75" customHeight="1">
      <c r="E739" s="112"/>
    </row>
    <row r="740" spans="5:5" ht="15.75" customHeight="1">
      <c r="E740" s="112"/>
    </row>
    <row r="741" spans="5:5" ht="15.75" customHeight="1">
      <c r="E741" s="112"/>
    </row>
    <row r="742" spans="5:5" ht="15.75" customHeight="1">
      <c r="E742" s="112"/>
    </row>
    <row r="743" spans="5:5" ht="15.75" customHeight="1">
      <c r="E743" s="112"/>
    </row>
    <row r="744" spans="5:5" ht="15.75" customHeight="1">
      <c r="E744" s="112"/>
    </row>
    <row r="745" spans="5:5" ht="15.75" customHeight="1">
      <c r="E745" s="112"/>
    </row>
    <row r="746" spans="5:5" ht="15.75" customHeight="1">
      <c r="E746" s="112"/>
    </row>
    <row r="747" spans="5:5" ht="15.75" customHeight="1">
      <c r="E747" s="112"/>
    </row>
    <row r="748" spans="5:5" ht="15.75" customHeight="1">
      <c r="E748" s="112"/>
    </row>
    <row r="749" spans="5:5" ht="15.75" customHeight="1">
      <c r="E749" s="112"/>
    </row>
    <row r="750" spans="5:5" ht="15.75" customHeight="1">
      <c r="E750" s="112"/>
    </row>
    <row r="751" spans="5:5" ht="15.75" customHeight="1">
      <c r="E751" s="112"/>
    </row>
    <row r="752" spans="5:5" ht="15.75" customHeight="1">
      <c r="E752" s="112"/>
    </row>
    <row r="753" spans="5:5" ht="15.75" customHeight="1">
      <c r="E753" s="112"/>
    </row>
    <row r="754" spans="5:5" ht="15.75" customHeight="1">
      <c r="E754" s="112"/>
    </row>
    <row r="755" spans="5:5" ht="15.75" customHeight="1">
      <c r="E755" s="112"/>
    </row>
    <row r="756" spans="5:5" ht="15.75" customHeight="1">
      <c r="E756" s="112"/>
    </row>
    <row r="757" spans="5:5" ht="15.75" customHeight="1">
      <c r="E757" s="112"/>
    </row>
    <row r="758" spans="5:5" ht="15.75" customHeight="1">
      <c r="E758" s="112"/>
    </row>
    <row r="759" spans="5:5" ht="15.75" customHeight="1">
      <c r="E759" s="112"/>
    </row>
    <row r="760" spans="5:5" ht="15.75" customHeight="1">
      <c r="E760" s="112"/>
    </row>
    <row r="761" spans="5:5" ht="15.75" customHeight="1">
      <c r="E761" s="112"/>
    </row>
    <row r="762" spans="5:5" ht="15.75" customHeight="1">
      <c r="E762" s="112"/>
    </row>
    <row r="763" spans="5:5" ht="15.75" customHeight="1">
      <c r="E763" s="112"/>
    </row>
    <row r="764" spans="5:5" ht="15.75" customHeight="1">
      <c r="E764" s="112"/>
    </row>
    <row r="765" spans="5:5" ht="15.75" customHeight="1">
      <c r="E765" s="112"/>
    </row>
    <row r="766" spans="5:5" ht="15.75" customHeight="1">
      <c r="E766" s="112"/>
    </row>
    <row r="767" spans="5:5" ht="15.75" customHeight="1">
      <c r="E767" s="112"/>
    </row>
    <row r="768" spans="5:5" ht="15.75" customHeight="1">
      <c r="E768" s="112"/>
    </row>
    <row r="769" spans="5:5" ht="15.75" customHeight="1">
      <c r="E769" s="112"/>
    </row>
    <row r="770" spans="5:5" ht="15.75" customHeight="1">
      <c r="E770" s="112"/>
    </row>
    <row r="771" spans="5:5" ht="15.75" customHeight="1">
      <c r="E771" s="112"/>
    </row>
    <row r="772" spans="5:5" ht="15.75" customHeight="1">
      <c r="E772" s="112"/>
    </row>
    <row r="773" spans="5:5" ht="15.75" customHeight="1">
      <c r="E773" s="112"/>
    </row>
    <row r="774" spans="5:5" ht="15.75" customHeight="1">
      <c r="E774" s="112"/>
    </row>
    <row r="775" spans="5:5" ht="15.75" customHeight="1">
      <c r="E775" s="112"/>
    </row>
    <row r="776" spans="5:5" ht="15.75" customHeight="1">
      <c r="E776" s="112"/>
    </row>
    <row r="777" spans="5:5" ht="15.75" customHeight="1">
      <c r="E777" s="112"/>
    </row>
    <row r="778" spans="5:5" ht="15.75" customHeight="1">
      <c r="E778" s="112"/>
    </row>
    <row r="779" spans="5:5" ht="15.75" customHeight="1">
      <c r="E779" s="112"/>
    </row>
    <row r="780" spans="5:5" ht="15.75" customHeight="1">
      <c r="E780" s="112"/>
    </row>
    <row r="781" spans="5:5" ht="15.75" customHeight="1">
      <c r="E781" s="112"/>
    </row>
    <row r="782" spans="5:5" ht="15.75" customHeight="1">
      <c r="E782" s="112"/>
    </row>
    <row r="783" spans="5:5" ht="15.75" customHeight="1">
      <c r="E783" s="112"/>
    </row>
    <row r="784" spans="5:5" ht="15.75" customHeight="1">
      <c r="E784" s="112"/>
    </row>
    <row r="785" spans="5:5" ht="15.75" customHeight="1">
      <c r="E785" s="112"/>
    </row>
    <row r="786" spans="5:5" ht="15.75" customHeight="1">
      <c r="E786" s="112"/>
    </row>
    <row r="787" spans="5:5" ht="15.75" customHeight="1">
      <c r="E787" s="112"/>
    </row>
    <row r="788" spans="5:5" ht="15.75" customHeight="1">
      <c r="E788" s="112"/>
    </row>
    <row r="789" spans="5:5" ht="15.75" customHeight="1">
      <c r="E789" s="112"/>
    </row>
    <row r="790" spans="5:5" ht="15.75" customHeight="1">
      <c r="E790" s="112"/>
    </row>
    <row r="791" spans="5:5" ht="15.75" customHeight="1">
      <c r="E791" s="112"/>
    </row>
    <row r="792" spans="5:5" ht="15.75" customHeight="1">
      <c r="E792" s="112"/>
    </row>
    <row r="793" spans="5:5" ht="15.75" customHeight="1">
      <c r="E793" s="112"/>
    </row>
    <row r="794" spans="5:5" ht="15.75" customHeight="1">
      <c r="E794" s="112"/>
    </row>
    <row r="795" spans="5:5" ht="15.75" customHeight="1">
      <c r="E795" s="112"/>
    </row>
    <row r="796" spans="5:5" ht="15.75" customHeight="1">
      <c r="E796" s="112"/>
    </row>
    <row r="797" spans="5:5" ht="15.75" customHeight="1">
      <c r="E797" s="112"/>
    </row>
    <row r="798" spans="5:5" ht="15.75" customHeight="1">
      <c r="E798" s="112"/>
    </row>
    <row r="799" spans="5:5" ht="15.75" customHeight="1">
      <c r="E799" s="112"/>
    </row>
    <row r="800" spans="5:5" ht="15.75" customHeight="1">
      <c r="E800" s="112"/>
    </row>
    <row r="801" spans="5:5" ht="15.75" customHeight="1">
      <c r="E801" s="112"/>
    </row>
    <row r="802" spans="5:5" ht="15.75" customHeight="1">
      <c r="E802" s="112"/>
    </row>
    <row r="803" spans="5:5" ht="15.75" customHeight="1">
      <c r="E803" s="112"/>
    </row>
    <row r="804" spans="5:5" ht="15.75" customHeight="1">
      <c r="E804" s="112"/>
    </row>
    <row r="805" spans="5:5" ht="15.75" customHeight="1">
      <c r="E805" s="112"/>
    </row>
    <row r="806" spans="5:5" ht="15.75" customHeight="1">
      <c r="E806" s="112"/>
    </row>
    <row r="807" spans="5:5" ht="15.75" customHeight="1">
      <c r="E807" s="112"/>
    </row>
    <row r="808" spans="5:5" ht="15.75" customHeight="1">
      <c r="E808" s="112"/>
    </row>
    <row r="809" spans="5:5" ht="15.75" customHeight="1">
      <c r="E809" s="112"/>
    </row>
    <row r="810" spans="5:5" ht="15.75" customHeight="1">
      <c r="E810" s="112"/>
    </row>
    <row r="811" spans="5:5" ht="15.75" customHeight="1">
      <c r="E811" s="112"/>
    </row>
    <row r="812" spans="5:5" ht="15.75" customHeight="1">
      <c r="E812" s="112"/>
    </row>
    <row r="813" spans="5:5" ht="15.75" customHeight="1">
      <c r="E813" s="112"/>
    </row>
    <row r="814" spans="5:5" ht="15.75" customHeight="1">
      <c r="E814" s="112"/>
    </row>
    <row r="815" spans="5:5" ht="15.75" customHeight="1">
      <c r="E815" s="112"/>
    </row>
    <row r="816" spans="5:5" ht="15.75" customHeight="1">
      <c r="E816" s="112"/>
    </row>
    <row r="817" spans="5:5" ht="15.75" customHeight="1">
      <c r="E817" s="112"/>
    </row>
    <row r="818" spans="5:5" ht="15.75" customHeight="1">
      <c r="E818" s="112"/>
    </row>
    <row r="819" spans="5:5" ht="15.75" customHeight="1">
      <c r="E819" s="112"/>
    </row>
    <row r="820" spans="5:5" ht="15.75" customHeight="1">
      <c r="E820" s="112"/>
    </row>
    <row r="821" spans="5:5" ht="15.75" customHeight="1">
      <c r="E821" s="112"/>
    </row>
    <row r="822" spans="5:5" ht="15.75" customHeight="1">
      <c r="E822" s="112"/>
    </row>
    <row r="823" spans="5:5" ht="15.75" customHeight="1">
      <c r="E823" s="112"/>
    </row>
    <row r="824" spans="5:5" ht="15.75" customHeight="1">
      <c r="E824" s="112"/>
    </row>
    <row r="825" spans="5:5" ht="15.75" customHeight="1">
      <c r="E825" s="112"/>
    </row>
    <row r="826" spans="5:5" ht="15.75" customHeight="1">
      <c r="E826" s="112"/>
    </row>
    <row r="827" spans="5:5" ht="15.75" customHeight="1">
      <c r="E827" s="112"/>
    </row>
    <row r="828" spans="5:5" ht="15.75" customHeight="1">
      <c r="E828" s="112"/>
    </row>
    <row r="829" spans="5:5" ht="15.75" customHeight="1">
      <c r="E829" s="112"/>
    </row>
    <row r="830" spans="5:5" ht="15.75" customHeight="1">
      <c r="E830" s="112"/>
    </row>
    <row r="831" spans="5:5" ht="15.75" customHeight="1">
      <c r="E831" s="112"/>
    </row>
    <row r="832" spans="5:5" ht="15.75" customHeight="1">
      <c r="E832" s="112"/>
    </row>
    <row r="833" spans="5:5" ht="15.75" customHeight="1">
      <c r="E833" s="112"/>
    </row>
    <row r="834" spans="5:5" ht="15.75" customHeight="1">
      <c r="E834" s="112"/>
    </row>
    <row r="835" spans="5:5" ht="15.75" customHeight="1">
      <c r="E835" s="112"/>
    </row>
    <row r="836" spans="5:5" ht="15.75" customHeight="1">
      <c r="E836" s="112"/>
    </row>
    <row r="837" spans="5:5" ht="15.75" customHeight="1">
      <c r="E837" s="112"/>
    </row>
    <row r="838" spans="5:5" ht="15.75" customHeight="1">
      <c r="E838" s="112"/>
    </row>
    <row r="839" spans="5:5" ht="15.75" customHeight="1">
      <c r="E839" s="112"/>
    </row>
    <row r="840" spans="5:5" ht="15.75" customHeight="1">
      <c r="E840" s="112"/>
    </row>
    <row r="841" spans="5:5" ht="15.75" customHeight="1">
      <c r="E841" s="112"/>
    </row>
    <row r="842" spans="5:5" ht="15.75" customHeight="1">
      <c r="E842" s="112"/>
    </row>
    <row r="843" spans="5:5" ht="15.75" customHeight="1">
      <c r="E843" s="112"/>
    </row>
    <row r="844" spans="5:5" ht="15.75" customHeight="1">
      <c r="E844" s="112"/>
    </row>
    <row r="845" spans="5:5" ht="15.75" customHeight="1">
      <c r="E845" s="112"/>
    </row>
    <row r="846" spans="5:5" ht="15.75" customHeight="1">
      <c r="E846" s="112"/>
    </row>
    <row r="847" spans="5:5" ht="15.75" customHeight="1">
      <c r="E847" s="112"/>
    </row>
    <row r="848" spans="5:5" ht="15.75" customHeight="1">
      <c r="E848" s="112"/>
    </row>
    <row r="849" spans="5:5" ht="15.75" customHeight="1">
      <c r="E849" s="112"/>
    </row>
    <row r="850" spans="5:5" ht="15.75" customHeight="1">
      <c r="E850" s="112"/>
    </row>
    <row r="851" spans="5:5" ht="15.75" customHeight="1">
      <c r="E851" s="112"/>
    </row>
    <row r="852" spans="5:5" ht="15.75" customHeight="1">
      <c r="E852" s="112"/>
    </row>
    <row r="853" spans="5:5" ht="15.75" customHeight="1">
      <c r="E853" s="112"/>
    </row>
    <row r="854" spans="5:5" ht="15.75" customHeight="1">
      <c r="E854" s="112"/>
    </row>
    <row r="855" spans="5:5" ht="15.75" customHeight="1">
      <c r="E855" s="112"/>
    </row>
    <row r="856" spans="5:5" ht="15.75" customHeight="1">
      <c r="E856" s="112"/>
    </row>
    <row r="857" spans="5:5" ht="15.75" customHeight="1">
      <c r="E857" s="112"/>
    </row>
    <row r="858" spans="5:5" ht="15.75" customHeight="1">
      <c r="E858" s="112"/>
    </row>
    <row r="859" spans="5:5" ht="15.75" customHeight="1">
      <c r="E859" s="112"/>
    </row>
    <row r="860" spans="5:5" ht="15.75" customHeight="1">
      <c r="E860" s="112"/>
    </row>
    <row r="861" spans="5:5" ht="15.75" customHeight="1">
      <c r="E861" s="112"/>
    </row>
    <row r="862" spans="5:5" ht="15.75" customHeight="1">
      <c r="E862" s="112"/>
    </row>
    <row r="863" spans="5:5" ht="15.75" customHeight="1">
      <c r="E863" s="112"/>
    </row>
    <row r="864" spans="5:5" ht="15.75" customHeight="1">
      <c r="E864" s="112"/>
    </row>
    <row r="865" spans="5:5" ht="15.75" customHeight="1">
      <c r="E865" s="112"/>
    </row>
    <row r="866" spans="5:5" ht="15.75" customHeight="1">
      <c r="E866" s="112"/>
    </row>
    <row r="867" spans="5:5" ht="15.75" customHeight="1">
      <c r="E867" s="112"/>
    </row>
    <row r="868" spans="5:5" ht="15.75" customHeight="1">
      <c r="E868" s="112"/>
    </row>
    <row r="869" spans="5:5" ht="15.75" customHeight="1">
      <c r="E869" s="112"/>
    </row>
    <row r="870" spans="5:5" ht="15.75" customHeight="1">
      <c r="E870" s="112"/>
    </row>
    <row r="871" spans="5:5" ht="15.75" customHeight="1">
      <c r="E871" s="112"/>
    </row>
    <row r="872" spans="5:5" ht="15.75" customHeight="1">
      <c r="E872" s="112"/>
    </row>
    <row r="873" spans="5:5" ht="15.75" customHeight="1">
      <c r="E873" s="112"/>
    </row>
    <row r="874" spans="5:5" ht="15.75" customHeight="1">
      <c r="E874" s="112"/>
    </row>
    <row r="875" spans="5:5" ht="15.75" customHeight="1">
      <c r="E875" s="112"/>
    </row>
    <row r="876" spans="5:5" ht="15.75" customHeight="1">
      <c r="E876" s="112"/>
    </row>
    <row r="877" spans="5:5" ht="15.75" customHeight="1">
      <c r="E877" s="112"/>
    </row>
    <row r="878" spans="5:5" ht="15.75" customHeight="1">
      <c r="E878" s="112"/>
    </row>
    <row r="879" spans="5:5" ht="15.75" customHeight="1">
      <c r="E879" s="112"/>
    </row>
    <row r="880" spans="5:5" ht="15.75" customHeight="1">
      <c r="E880" s="112"/>
    </row>
    <row r="881" spans="5:5" ht="15.75" customHeight="1">
      <c r="E881" s="112"/>
    </row>
    <row r="882" spans="5:5" ht="15.75" customHeight="1">
      <c r="E882" s="112"/>
    </row>
    <row r="883" spans="5:5" ht="15.75" customHeight="1">
      <c r="E883" s="112"/>
    </row>
    <row r="884" spans="5:5" ht="15.75" customHeight="1">
      <c r="E884" s="112"/>
    </row>
    <row r="885" spans="5:5" ht="15.75" customHeight="1">
      <c r="E885" s="112"/>
    </row>
    <row r="886" spans="5:5" ht="15.75" customHeight="1">
      <c r="E886" s="112"/>
    </row>
    <row r="887" spans="5:5" ht="15.75" customHeight="1">
      <c r="E887" s="112"/>
    </row>
    <row r="888" spans="5:5" ht="15.75" customHeight="1">
      <c r="E888" s="112"/>
    </row>
    <row r="889" spans="5:5" ht="15.75" customHeight="1">
      <c r="E889" s="112"/>
    </row>
    <row r="890" spans="5:5" ht="15.75" customHeight="1">
      <c r="E890" s="112"/>
    </row>
    <row r="891" spans="5:5" ht="15.75" customHeight="1">
      <c r="E891" s="112"/>
    </row>
    <row r="892" spans="5:5" ht="15.75" customHeight="1">
      <c r="E892" s="112"/>
    </row>
    <row r="893" spans="5:5" ht="15.75" customHeight="1">
      <c r="E893" s="112"/>
    </row>
    <row r="894" spans="5:5" ht="15.75" customHeight="1">
      <c r="E894" s="112"/>
    </row>
    <row r="895" spans="5:5" ht="15.75" customHeight="1">
      <c r="E895" s="112"/>
    </row>
    <row r="896" spans="5:5" ht="15.75" customHeight="1">
      <c r="E896" s="112"/>
    </row>
    <row r="897" spans="5:5" ht="15.75" customHeight="1">
      <c r="E897" s="112"/>
    </row>
    <row r="898" spans="5:5" ht="15.75" customHeight="1">
      <c r="E898" s="112"/>
    </row>
    <row r="899" spans="5:5" ht="15.75" customHeight="1">
      <c r="E899" s="112"/>
    </row>
    <row r="900" spans="5:5" ht="15.75" customHeight="1">
      <c r="E900" s="112"/>
    </row>
    <row r="901" spans="5:5" ht="15.75" customHeight="1">
      <c r="E901" s="112"/>
    </row>
    <row r="902" spans="5:5" ht="15.75" customHeight="1">
      <c r="E902" s="112"/>
    </row>
    <row r="903" spans="5:5" ht="15.75" customHeight="1">
      <c r="E903" s="112"/>
    </row>
    <row r="904" spans="5:5" ht="15.75" customHeight="1">
      <c r="E904" s="112"/>
    </row>
    <row r="905" spans="5:5" ht="15.75" customHeight="1">
      <c r="E905" s="112"/>
    </row>
    <row r="906" spans="5:5" ht="15.75" customHeight="1">
      <c r="E906" s="112"/>
    </row>
    <row r="907" spans="5:5" ht="15.75" customHeight="1">
      <c r="E907" s="112"/>
    </row>
    <row r="908" spans="5:5" ht="15.75" customHeight="1">
      <c r="E908" s="112"/>
    </row>
    <row r="909" spans="5:5" ht="15.75" customHeight="1">
      <c r="E909" s="112"/>
    </row>
    <row r="910" spans="5:5" ht="15.75" customHeight="1">
      <c r="E910" s="112"/>
    </row>
    <row r="911" spans="5:5" ht="15.75" customHeight="1">
      <c r="E911" s="112"/>
    </row>
    <row r="912" spans="5:5" ht="15.75" customHeight="1">
      <c r="E912" s="112"/>
    </row>
    <row r="913" spans="5:5" ht="15.75" customHeight="1">
      <c r="E913" s="112"/>
    </row>
    <row r="914" spans="5:5" ht="15.75" customHeight="1">
      <c r="E914" s="112"/>
    </row>
    <row r="915" spans="5:5" ht="15.75" customHeight="1">
      <c r="E915" s="112"/>
    </row>
    <row r="916" spans="5:5" ht="15.75" customHeight="1">
      <c r="E916" s="112"/>
    </row>
    <row r="917" spans="5:5" ht="15.75" customHeight="1">
      <c r="E917" s="112"/>
    </row>
    <row r="918" spans="5:5" ht="15.75" customHeight="1">
      <c r="E918" s="112"/>
    </row>
    <row r="919" spans="5:5" ht="15.75" customHeight="1">
      <c r="E919" s="112"/>
    </row>
    <row r="920" spans="5:5" ht="15.75" customHeight="1">
      <c r="E920" s="112"/>
    </row>
    <row r="921" spans="5:5" ht="15.75" customHeight="1">
      <c r="E921" s="112"/>
    </row>
    <row r="922" spans="5:5" ht="15.75" customHeight="1">
      <c r="E922" s="112"/>
    </row>
    <row r="923" spans="5:5" ht="15.75" customHeight="1">
      <c r="E923" s="112"/>
    </row>
    <row r="924" spans="5:5" ht="15.75" customHeight="1">
      <c r="E924" s="112"/>
    </row>
    <row r="925" spans="5:5" ht="15.75" customHeight="1">
      <c r="E925" s="112"/>
    </row>
    <row r="926" spans="5:5" ht="15.75" customHeight="1">
      <c r="E926" s="112"/>
    </row>
    <row r="927" spans="5:5" ht="15.75" customHeight="1">
      <c r="E927" s="112"/>
    </row>
    <row r="928" spans="5:5" ht="15.75" customHeight="1">
      <c r="E928" s="112"/>
    </row>
    <row r="929" spans="5:5" ht="15.75" customHeight="1">
      <c r="E929" s="112"/>
    </row>
    <row r="930" spans="5:5" ht="15.75" customHeight="1">
      <c r="E930" s="112"/>
    </row>
    <row r="931" spans="5:5" ht="15.75" customHeight="1">
      <c r="E931" s="112"/>
    </row>
    <row r="932" spans="5:5" ht="15.75" customHeight="1">
      <c r="E932" s="112"/>
    </row>
    <row r="933" spans="5:5" ht="15.75" customHeight="1">
      <c r="E933" s="112"/>
    </row>
    <row r="934" spans="5:5" ht="15.75" customHeight="1">
      <c r="E934" s="112"/>
    </row>
    <row r="935" spans="5:5" ht="15.75" customHeight="1">
      <c r="E935" s="112"/>
    </row>
    <row r="936" spans="5:5" ht="15.75" customHeight="1">
      <c r="E936" s="112"/>
    </row>
    <row r="937" spans="5:5" ht="15.75" customHeight="1">
      <c r="E937" s="112"/>
    </row>
    <row r="938" spans="5:5" ht="15.75" customHeight="1">
      <c r="E938" s="112"/>
    </row>
    <row r="939" spans="5:5" ht="15.75" customHeight="1">
      <c r="E939" s="112"/>
    </row>
    <row r="940" spans="5:5" ht="15.75" customHeight="1">
      <c r="E940" s="112"/>
    </row>
    <row r="941" spans="5:5" ht="15.75" customHeight="1">
      <c r="E941" s="112"/>
    </row>
    <row r="942" spans="5:5" ht="15.75" customHeight="1">
      <c r="E942" s="112"/>
    </row>
    <row r="943" spans="5:5" ht="15.75" customHeight="1">
      <c r="E943" s="112"/>
    </row>
    <row r="944" spans="5:5" ht="15.75" customHeight="1">
      <c r="E944" s="112"/>
    </row>
    <row r="945" spans="5:5" ht="15.75" customHeight="1">
      <c r="E945" s="112"/>
    </row>
    <row r="946" spans="5:5" ht="15.75" customHeight="1">
      <c r="E946" s="112"/>
    </row>
    <row r="947" spans="5:5" ht="15.75" customHeight="1">
      <c r="E947" s="112"/>
    </row>
    <row r="948" spans="5:5" ht="15.75" customHeight="1">
      <c r="E948" s="112"/>
    </row>
    <row r="949" spans="5:5" ht="15.75" customHeight="1">
      <c r="E949" s="112"/>
    </row>
    <row r="950" spans="5:5" ht="15.75" customHeight="1">
      <c r="E950" s="112"/>
    </row>
    <row r="951" spans="5:5" ht="15.75" customHeight="1">
      <c r="E951" s="112"/>
    </row>
    <row r="952" spans="5:5" ht="15.75" customHeight="1">
      <c r="E952" s="112"/>
    </row>
    <row r="953" spans="5:5" ht="15.75" customHeight="1">
      <c r="E953" s="112"/>
    </row>
    <row r="954" spans="5:5" ht="15.75" customHeight="1">
      <c r="E954" s="112"/>
    </row>
    <row r="955" spans="5:5" ht="15.75" customHeight="1">
      <c r="E955" s="112"/>
    </row>
    <row r="956" spans="5:5" ht="15.75" customHeight="1">
      <c r="E956" s="112"/>
    </row>
    <row r="957" spans="5:5" ht="15.75" customHeight="1">
      <c r="E957" s="112"/>
    </row>
    <row r="958" spans="5:5" ht="15.75" customHeight="1">
      <c r="E958" s="112"/>
    </row>
    <row r="959" spans="5:5" ht="15.75" customHeight="1">
      <c r="E959" s="112"/>
    </row>
    <row r="960" spans="5:5" ht="15.75" customHeight="1">
      <c r="E960" s="112"/>
    </row>
    <row r="961" spans="5:5" ht="15.75" customHeight="1">
      <c r="E961" s="112"/>
    </row>
    <row r="962" spans="5:5" ht="15.75" customHeight="1">
      <c r="E962" s="112"/>
    </row>
    <row r="963" spans="5:5" ht="15.75" customHeight="1">
      <c r="E963" s="112"/>
    </row>
    <row r="964" spans="5:5" ht="15.75" customHeight="1">
      <c r="E964" s="112"/>
    </row>
    <row r="965" spans="5:5" ht="15.75" customHeight="1">
      <c r="E965" s="112"/>
    </row>
    <row r="966" spans="5:5" ht="15.75" customHeight="1">
      <c r="E966" s="112"/>
    </row>
    <row r="967" spans="5:5" ht="15.75" customHeight="1">
      <c r="E967" s="112"/>
    </row>
    <row r="968" spans="5:5" ht="15.75" customHeight="1">
      <c r="E968" s="112"/>
    </row>
    <row r="969" spans="5:5" ht="15.75" customHeight="1">
      <c r="E969" s="112"/>
    </row>
    <row r="970" spans="5:5" ht="15.75" customHeight="1">
      <c r="E970" s="112"/>
    </row>
    <row r="971" spans="5:5" ht="15.75" customHeight="1">
      <c r="E971" s="112"/>
    </row>
    <row r="972" spans="5:5" ht="15.75" customHeight="1">
      <c r="E972" s="112"/>
    </row>
    <row r="973" spans="5:5" ht="15.75" customHeight="1">
      <c r="E973" s="112"/>
    </row>
    <row r="974" spans="5:5" ht="15.75" customHeight="1">
      <c r="E974" s="112"/>
    </row>
    <row r="975" spans="5:5" ht="15.75" customHeight="1">
      <c r="E975" s="112"/>
    </row>
    <row r="976" spans="5:5" ht="15.75" customHeight="1">
      <c r="E976" s="112"/>
    </row>
    <row r="977" spans="5:5" ht="15.75" customHeight="1">
      <c r="E977" s="112"/>
    </row>
    <row r="978" spans="5:5" ht="15.75" customHeight="1">
      <c r="E978" s="112"/>
    </row>
    <row r="979" spans="5:5" ht="15.75" customHeight="1">
      <c r="E979" s="112"/>
    </row>
    <row r="980" spans="5:5" ht="15.75" customHeight="1">
      <c r="E980" s="112"/>
    </row>
    <row r="981" spans="5:5" ht="15.75" customHeight="1">
      <c r="E981" s="112"/>
    </row>
    <row r="982" spans="5:5" ht="15.75" customHeight="1">
      <c r="E982" s="112"/>
    </row>
    <row r="983" spans="5:5" ht="15.75" customHeight="1">
      <c r="E983" s="112"/>
    </row>
    <row r="984" spans="5:5" ht="15.75" customHeight="1">
      <c r="E984" s="112"/>
    </row>
    <row r="985" spans="5:5" ht="15.75" customHeight="1">
      <c r="E985" s="112"/>
    </row>
    <row r="986" spans="5:5" ht="15.75" customHeight="1">
      <c r="E986" s="112"/>
    </row>
  </sheetData>
  <mergeCells count="92">
    <mergeCell ref="B367:B368"/>
    <mergeCell ref="B359:B360"/>
    <mergeCell ref="B263:B264"/>
    <mergeCell ref="B355:B356"/>
    <mergeCell ref="B351:B352"/>
    <mergeCell ref="B343:B344"/>
    <mergeCell ref="B347:B348"/>
    <mergeCell ref="B363:B364"/>
    <mergeCell ref="B171:B172"/>
    <mergeCell ref="B175:B176"/>
    <mergeCell ref="B179:B180"/>
    <mergeCell ref="B299:B300"/>
    <mergeCell ref="B303:B304"/>
    <mergeCell ref="B251:B252"/>
    <mergeCell ref="B255:B256"/>
    <mergeCell ref="B259:B260"/>
    <mergeCell ref="B183:B184"/>
    <mergeCell ref="B187:B188"/>
    <mergeCell ref="B191:B192"/>
    <mergeCell ref="B195:B196"/>
    <mergeCell ref="B199:B200"/>
    <mergeCell ref="B203:B204"/>
    <mergeCell ref="B239:B240"/>
    <mergeCell ref="B335:B336"/>
    <mergeCell ref="B339:B340"/>
    <mergeCell ref="B295:B296"/>
    <mergeCell ref="B267:B268"/>
    <mergeCell ref="B271:B272"/>
    <mergeCell ref="B275:B276"/>
    <mergeCell ref="B279:B280"/>
    <mergeCell ref="B283:B284"/>
    <mergeCell ref="B287:B288"/>
    <mergeCell ref="B291:B292"/>
    <mergeCell ref="B331:B332"/>
    <mergeCell ref="B307:B308"/>
    <mergeCell ref="B315:B316"/>
    <mergeCell ref="B319:B320"/>
    <mergeCell ref="B323:B324"/>
    <mergeCell ref="B311:B312"/>
    <mergeCell ref="B47:B48"/>
    <mergeCell ref="B79:B80"/>
    <mergeCell ref="B43:B44"/>
    <mergeCell ref="B59:B60"/>
    <mergeCell ref="B327:B328"/>
    <mergeCell ref="B243:B244"/>
    <mergeCell ref="B247:B248"/>
    <mergeCell ref="B207:B208"/>
    <mergeCell ref="B211:B212"/>
    <mergeCell ref="B215:B216"/>
    <mergeCell ref="B219:B220"/>
    <mergeCell ref="B223:B224"/>
    <mergeCell ref="B227:B228"/>
    <mergeCell ref="B231:B232"/>
    <mergeCell ref="B235:B236"/>
    <mergeCell ref="B167:B168"/>
    <mergeCell ref="B163:B164"/>
    <mergeCell ref="B51:B52"/>
    <mergeCell ref="B55:B56"/>
    <mergeCell ref="B63:B64"/>
    <mergeCell ref="B67:B68"/>
    <mergeCell ref="B71:B72"/>
    <mergeCell ref="B75:B76"/>
    <mergeCell ref="B143:B144"/>
    <mergeCell ref="B147:B148"/>
    <mergeCell ref="B151:B152"/>
    <mergeCell ref="B155:B156"/>
    <mergeCell ref="B159:B160"/>
    <mergeCell ref="B123:B124"/>
    <mergeCell ref="B127:B128"/>
    <mergeCell ref="B131:B132"/>
    <mergeCell ref="B135:B136"/>
    <mergeCell ref="B139:B140"/>
    <mergeCell ref="B103:B104"/>
    <mergeCell ref="B107:B108"/>
    <mergeCell ref="B111:B112"/>
    <mergeCell ref="B115:B116"/>
    <mergeCell ref="B119:B120"/>
    <mergeCell ref="B83:B84"/>
    <mergeCell ref="B87:B88"/>
    <mergeCell ref="B91:B92"/>
    <mergeCell ref="B95:B96"/>
    <mergeCell ref="B99:B100"/>
    <mergeCell ref="B27:B28"/>
    <mergeCell ref="B31:B32"/>
    <mergeCell ref="B35:B36"/>
    <mergeCell ref="B39:B40"/>
    <mergeCell ref="B23:B24"/>
    <mergeCell ref="B7:B8"/>
    <mergeCell ref="B3:B4"/>
    <mergeCell ref="B11:B12"/>
    <mergeCell ref="B15:B16"/>
    <mergeCell ref="B19:B20"/>
  </mergeCells>
  <pageMargins left="0.7" right="0.7" top="0.75" bottom="0.75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topLeftCell="A81" workbookViewId="0">
      <selection activeCell="M11" sqref="M11"/>
    </sheetView>
  </sheetViews>
  <sheetFormatPr baseColWidth="10" defaultColWidth="11.1640625" defaultRowHeight="15" customHeight="1"/>
  <cols>
    <col min="1" max="1" width="3.5" customWidth="1"/>
    <col min="2" max="2" width="10.5" customWidth="1"/>
    <col min="3" max="3" width="39.33203125" customWidth="1"/>
    <col min="4" max="4" width="2.6640625" customWidth="1"/>
    <col min="5" max="5" width="10.5" customWidth="1"/>
    <col min="6" max="6" width="2.83203125" customWidth="1"/>
    <col min="7" max="7" width="10.5" customWidth="1"/>
    <col min="8" max="8" width="2.83203125" customWidth="1"/>
    <col min="9" max="9" width="17.6640625" customWidth="1"/>
    <col min="10" max="10" width="2.83203125" customWidth="1"/>
    <col min="11" max="12" width="10.5" customWidth="1"/>
    <col min="13" max="13" width="19.5" customWidth="1"/>
    <col min="14" max="26" width="10.5" customWidth="1"/>
  </cols>
  <sheetData>
    <row r="1" spans="1:26" ht="42" customHeight="1" thickBot="1">
      <c r="C1" s="218" t="s">
        <v>834</v>
      </c>
      <c r="G1" s="66" t="s">
        <v>191</v>
      </c>
      <c r="H1" s="167" t="s">
        <v>358</v>
      </c>
      <c r="I1" s="310">
        <f>SUM(I3:I6)</f>
        <v>480</v>
      </c>
    </row>
    <row r="2" spans="1:26" ht="15.75" customHeight="1"/>
    <row r="3" spans="1:26" ht="29" customHeight="1">
      <c r="A3" s="43"/>
      <c r="B3" s="248">
        <v>1</v>
      </c>
      <c r="C3" s="8" t="str">
        <f>'[1]Masters Score'!C16</f>
        <v>Joshua Dalton</v>
      </c>
      <c r="D3" s="8"/>
      <c r="E3" s="8">
        <f>'[1]Masters Score'!H16</f>
        <v>595</v>
      </c>
      <c r="F3" s="8"/>
      <c r="G3" s="8">
        <f>'[1]Masters Score'!K16</f>
        <v>977</v>
      </c>
      <c r="H3" s="8"/>
      <c r="I3" s="312">
        <v>240</v>
      </c>
      <c r="J3" s="8"/>
      <c r="K3" s="319"/>
      <c r="L3" s="319"/>
      <c r="M3" s="32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9" customHeight="1">
      <c r="A4" s="43"/>
      <c r="B4" s="248">
        <v>2</v>
      </c>
      <c r="C4" s="8" t="str">
        <f>'[1]Masters Score'!C164</f>
        <v>Philip Mills</v>
      </c>
      <c r="D4" s="8"/>
      <c r="E4" s="8">
        <f>'[1]Masters Score'!H164</f>
        <v>573</v>
      </c>
      <c r="F4" s="8"/>
      <c r="G4" s="8">
        <f>'[1]Masters Score'!K164</f>
        <v>1023</v>
      </c>
      <c r="H4" s="8"/>
      <c r="I4" s="312">
        <v>120</v>
      </c>
      <c r="J4" s="8"/>
      <c r="K4" s="330"/>
      <c r="L4" s="319"/>
      <c r="M4" s="321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9" customHeight="1">
      <c r="A5" s="43"/>
      <c r="B5" s="248">
        <v>3</v>
      </c>
      <c r="C5" s="8" t="str">
        <f>'[1]Masters Score'!C208</f>
        <v>Joseph Brown</v>
      </c>
      <c r="D5" s="8"/>
      <c r="E5" s="8">
        <f>'[1]Masters Score'!H208</f>
        <v>629</v>
      </c>
      <c r="F5" s="8"/>
      <c r="G5" s="8">
        <f>'[1]Masters Score'!K208</f>
        <v>1021</v>
      </c>
      <c r="H5" s="8"/>
      <c r="I5" s="312">
        <v>70</v>
      </c>
      <c r="J5" s="8"/>
      <c r="K5" s="319"/>
      <c r="L5" s="319"/>
      <c r="M5" s="32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9" customHeight="1" thickBot="1">
      <c r="A6" s="43"/>
      <c r="B6" s="315">
        <v>4</v>
      </c>
      <c r="C6" s="313" t="str">
        <f>'[1]Masters Score'!C48</f>
        <v>Elton Roberson</v>
      </c>
      <c r="D6" s="313"/>
      <c r="E6" s="313">
        <f>'[1]Masters Score'!H48</f>
        <v>590</v>
      </c>
      <c r="F6" s="313"/>
      <c r="G6" s="313">
        <f>'[1]Masters Score'!K48</f>
        <v>999</v>
      </c>
      <c r="H6" s="313"/>
      <c r="I6" s="316">
        <v>50</v>
      </c>
      <c r="J6" s="313"/>
      <c r="K6" s="313"/>
      <c r="L6" s="319"/>
      <c r="M6" s="321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9" customHeight="1">
      <c r="A7" s="43"/>
      <c r="B7" s="248">
        <v>5</v>
      </c>
      <c r="C7" s="8" t="str">
        <f>'[1]Masters Score'!C36</f>
        <v>Douglas Haley</v>
      </c>
      <c r="D7" s="8"/>
      <c r="E7" s="8">
        <f>'[1]Masters Score'!H36</f>
        <v>606</v>
      </c>
      <c r="F7" s="8"/>
      <c r="G7" s="8">
        <f>'[1]Masters Score'!K36</f>
        <v>976</v>
      </c>
      <c r="H7" s="8"/>
      <c r="I7" s="8"/>
      <c r="J7" s="8"/>
      <c r="K7" s="8"/>
      <c r="L7" s="8"/>
      <c r="M7" s="317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9" customHeight="1">
      <c r="A8" s="43"/>
      <c r="B8" s="248">
        <v>6</v>
      </c>
      <c r="C8" s="8" t="str">
        <f>'[1]Masters Score'!C240</f>
        <v>Dennis Kuehne</v>
      </c>
      <c r="D8" s="8"/>
      <c r="E8" s="8">
        <f>'[1]Masters Score'!H240</f>
        <v>589</v>
      </c>
      <c r="F8" s="8"/>
      <c r="G8" s="8">
        <f>'[1]Masters Score'!K240</f>
        <v>933</v>
      </c>
      <c r="H8" s="8"/>
      <c r="I8" s="8"/>
      <c r="J8" s="8"/>
      <c r="K8" s="8"/>
      <c r="L8" s="8"/>
      <c r="M8" s="317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9" customHeight="1">
      <c r="A9" s="43"/>
      <c r="B9" s="248">
        <v>7</v>
      </c>
      <c r="C9" s="8" t="str">
        <f>'[1]Masters Score'!C8</f>
        <v>Theron Parker</v>
      </c>
      <c r="D9" s="8"/>
      <c r="E9" s="8">
        <f>'[1]Masters Score'!H8</f>
        <v>588</v>
      </c>
      <c r="F9" s="8"/>
      <c r="G9" s="8">
        <f>'[1]Masters Score'!K8</f>
        <v>957</v>
      </c>
      <c r="H9" s="8"/>
      <c r="I9" s="8"/>
      <c r="J9" s="8"/>
      <c r="K9" s="8"/>
      <c r="L9" s="8"/>
      <c r="M9" s="317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9" customHeight="1">
      <c r="A10" s="43"/>
      <c r="B10" s="318">
        <v>8</v>
      </c>
      <c r="C10" s="319" t="str">
        <f>'[1]Masters Score'!C132</f>
        <v>Reginald Adams</v>
      </c>
      <c r="D10" s="319"/>
      <c r="E10" s="319">
        <f>'[1]Masters Score'!H132</f>
        <v>560</v>
      </c>
      <c r="F10" s="319"/>
      <c r="G10" s="319">
        <f>'[1]Masters Score'!K132</f>
        <v>946</v>
      </c>
      <c r="H10" s="319"/>
      <c r="I10" s="319"/>
      <c r="J10" s="319"/>
      <c r="K10" s="320"/>
      <c r="L10" s="319"/>
      <c r="M10" s="32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9" customHeight="1">
      <c r="A11" s="43"/>
      <c r="B11" s="248">
        <v>9</v>
      </c>
      <c r="C11" s="8" t="str">
        <f>'[1]Masters Score'!C212</f>
        <v>Darryl Conner</v>
      </c>
      <c r="D11" s="8"/>
      <c r="E11" s="8">
        <f>'[1]Masters Score'!H212</f>
        <v>558</v>
      </c>
      <c r="F11" s="8"/>
      <c r="G11" s="8"/>
      <c r="H11" s="8"/>
      <c r="I11" s="8"/>
      <c r="J11" s="8"/>
      <c r="K11" s="8"/>
      <c r="L11" s="8"/>
      <c r="M11" s="317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9" customHeight="1">
      <c r="A12" s="43"/>
      <c r="B12" s="248">
        <v>10</v>
      </c>
      <c r="C12" s="8" t="str">
        <f>'[1]Masters Score'!C176</f>
        <v>Andrew Donatich</v>
      </c>
      <c r="D12" s="8"/>
      <c r="E12" s="8">
        <f>'[1]Masters Score'!H176</f>
        <v>557</v>
      </c>
      <c r="F12" s="8"/>
      <c r="G12" s="8"/>
      <c r="H12" s="8"/>
      <c r="I12" s="8"/>
      <c r="J12" s="8"/>
      <c r="K12" s="8"/>
      <c r="L12" s="8"/>
      <c r="M12" s="317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9" customHeight="1">
      <c r="A13" s="43"/>
      <c r="B13" s="248">
        <v>11</v>
      </c>
      <c r="C13" s="8" t="str">
        <f>'[1]Masters Score'!C260</f>
        <v>John Wade</v>
      </c>
      <c r="D13" s="8"/>
      <c r="E13" s="8">
        <f>'[1]Masters Score'!H260</f>
        <v>530</v>
      </c>
      <c r="F13" s="8"/>
      <c r="G13" s="8"/>
      <c r="H13" s="8"/>
      <c r="I13" s="8"/>
      <c r="J13" s="8"/>
      <c r="K13" s="8"/>
      <c r="L13" s="8"/>
      <c r="M13" s="317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9" customHeight="1">
      <c r="A14" s="43"/>
      <c r="B14" s="248">
        <v>12</v>
      </c>
      <c r="C14" s="8" t="str">
        <f>'[1]Masters Score'!C128</f>
        <v>Calvin Anderson</v>
      </c>
      <c r="D14" s="8"/>
      <c r="E14" s="8">
        <f>'[1]Masters Score'!H128</f>
        <v>512</v>
      </c>
      <c r="F14" s="8"/>
      <c r="G14" s="8"/>
      <c r="H14" s="8"/>
      <c r="I14" s="8"/>
      <c r="J14" s="8"/>
      <c r="K14" s="8"/>
      <c r="L14" s="8"/>
      <c r="M14" s="317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9" customHeight="1">
      <c r="A15" s="43"/>
      <c r="B15" s="248">
        <v>13</v>
      </c>
      <c r="C15" s="8" t="str">
        <f>'[1]Masters Score'!C80</f>
        <v>Ken Arnold</v>
      </c>
      <c r="D15" s="8"/>
      <c r="E15" s="8">
        <f>'[1]Masters Score'!H80</f>
        <v>502</v>
      </c>
      <c r="F15" s="8"/>
      <c r="G15" s="8"/>
      <c r="H15" s="8"/>
      <c r="I15" s="8"/>
      <c r="J15" s="8"/>
      <c r="K15" s="8"/>
      <c r="L15" s="8"/>
      <c r="M15" s="317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9" customHeight="1">
      <c r="A16" s="43"/>
      <c r="B16" s="248">
        <v>14</v>
      </c>
      <c r="C16" s="8" t="str">
        <f>'[1]Masters Score'!C356</f>
        <v>Wade Engelsman</v>
      </c>
      <c r="D16" s="8"/>
      <c r="E16" s="8">
        <f>'[1]Masters Score'!H356</f>
        <v>470</v>
      </c>
      <c r="F16" s="8"/>
      <c r="G16" s="8"/>
      <c r="H16" s="8"/>
      <c r="I16" s="8"/>
      <c r="J16" s="8"/>
      <c r="K16" s="8"/>
      <c r="L16" s="8"/>
      <c r="M16" s="317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9" customHeight="1">
      <c r="A17" s="43"/>
      <c r="B17" s="248">
        <v>15</v>
      </c>
      <c r="C17" s="8" t="str">
        <f>'[1]Masters Score'!C120</f>
        <v>Frank Roop, Jr.</v>
      </c>
      <c r="D17" s="8"/>
      <c r="E17" s="8">
        <f>'[1]Masters Score'!H120</f>
        <v>432</v>
      </c>
      <c r="F17" s="8"/>
      <c r="G17" s="8"/>
      <c r="H17" s="8"/>
      <c r="I17" s="8"/>
      <c r="J17" s="8"/>
      <c r="K17" s="8"/>
      <c r="L17" s="8"/>
      <c r="M17" s="317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9" customHeight="1">
      <c r="A18" s="43"/>
      <c r="B18" s="248">
        <v>16</v>
      </c>
      <c r="C18" s="8" t="str">
        <f>'[1]Masters Score'!C156</f>
        <v>Gregory Burk</v>
      </c>
      <c r="D18" s="8"/>
      <c r="E18" s="8">
        <f>'[1]Masters Score'!H156</f>
        <v>406</v>
      </c>
      <c r="F18" s="8"/>
      <c r="G18" s="8"/>
      <c r="H18" s="8"/>
      <c r="I18" s="8"/>
      <c r="J18" s="8"/>
      <c r="K18" s="8"/>
      <c r="L18" s="8"/>
      <c r="M18" s="317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9.5" customHeight="1">
      <c r="A19" s="43"/>
      <c r="B19" s="17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9.5" customHeight="1">
      <c r="A20" s="43"/>
      <c r="B20" s="17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9.5" customHeight="1">
      <c r="A21" s="43"/>
      <c r="B21" s="17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9.5" customHeight="1">
      <c r="A22" s="43"/>
      <c r="B22" s="17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9.5" customHeight="1">
      <c r="A23" s="43"/>
      <c r="B23" s="17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9.5" customHeight="1">
      <c r="A24" s="43"/>
      <c r="B24" s="17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9.5" customHeight="1">
      <c r="A25" s="43"/>
      <c r="B25" s="17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9.5" customHeight="1">
      <c r="A26" s="43"/>
      <c r="B26" s="17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9.5" customHeight="1">
      <c r="A27" s="43"/>
      <c r="B27" s="17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9.5" customHeight="1">
      <c r="A28" s="43"/>
      <c r="B28" s="17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9.5" customHeight="1">
      <c r="A29" s="43"/>
      <c r="B29" s="17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9.5" customHeight="1">
      <c r="A30" s="43"/>
      <c r="B30" s="17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9.5" customHeight="1">
      <c r="A31" s="43"/>
      <c r="B31" s="17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9.5" customHeight="1">
      <c r="A32" s="43"/>
      <c r="B32" s="17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9.5" customHeight="1">
      <c r="A33" s="43"/>
      <c r="B33" s="17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9.5" customHeight="1">
      <c r="A34" s="43"/>
      <c r="B34" s="17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9.5" customHeight="1">
      <c r="A35" s="43"/>
      <c r="B35" s="17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9.5" customHeight="1">
      <c r="A36" s="43"/>
      <c r="B36" s="17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9.5" customHeight="1">
      <c r="A37" s="43"/>
      <c r="B37" s="17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9.5" customHeight="1">
      <c r="A38" s="43"/>
      <c r="B38" s="17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9.5" customHeight="1">
      <c r="A39" s="43"/>
      <c r="B39" s="17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9.5" customHeight="1">
      <c r="A40" s="43"/>
      <c r="B40" s="17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9.5" customHeight="1">
      <c r="A41" s="43"/>
      <c r="B41" s="17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9.5" customHeight="1">
      <c r="A42" s="43"/>
      <c r="B42" s="17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9.5" customHeight="1">
      <c r="A43" s="43"/>
      <c r="B43" s="17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9.5" customHeight="1">
      <c r="A44" s="43"/>
      <c r="B44" s="17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9.5" customHeight="1">
      <c r="A45" s="43"/>
      <c r="B45" s="17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9.5" customHeight="1">
      <c r="A46" s="43"/>
      <c r="B46" s="17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9.5" customHeight="1">
      <c r="A47" s="43"/>
      <c r="B47" s="17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9.5" customHeight="1">
      <c r="A48" s="43"/>
      <c r="B48" s="17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9.5" customHeight="1">
      <c r="A49" s="43"/>
      <c r="B49" s="17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9.5" customHeight="1">
      <c r="A50" s="43"/>
      <c r="B50" s="17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9.5" customHeight="1">
      <c r="A51" s="43"/>
      <c r="B51" s="17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9.5" customHeight="1">
      <c r="A52" s="43"/>
      <c r="B52" s="17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9.5" customHeight="1">
      <c r="A53" s="43"/>
      <c r="B53" s="17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9.5" customHeight="1">
      <c r="A54" s="43"/>
      <c r="B54" s="17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9.5" customHeight="1">
      <c r="A55" s="43"/>
      <c r="B55" s="17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9.5" customHeight="1">
      <c r="A56" s="43"/>
      <c r="B56" s="17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9.5" customHeight="1">
      <c r="A57" s="43"/>
      <c r="B57" s="17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9.5" customHeight="1">
      <c r="A58" s="43"/>
      <c r="B58" s="17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9.5" customHeight="1">
      <c r="A59" s="43"/>
      <c r="B59" s="17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9.5" customHeight="1">
      <c r="A60" s="43"/>
      <c r="B60" s="17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9.5" customHeight="1">
      <c r="A61" s="43"/>
      <c r="B61" s="17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9.5" customHeight="1">
      <c r="A62" s="43"/>
      <c r="B62" s="17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9.5" customHeight="1">
      <c r="A63" s="43"/>
      <c r="B63" s="17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9.5" customHeight="1">
      <c r="A64" s="43"/>
      <c r="B64" s="17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9.5" customHeight="1">
      <c r="A65" s="43"/>
      <c r="B65" s="17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9.5" customHeight="1">
      <c r="A66" s="43"/>
      <c r="B66" s="17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9.5" customHeight="1">
      <c r="A67" s="43"/>
      <c r="B67" s="17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9.5" customHeight="1">
      <c r="A68" s="43"/>
      <c r="B68" s="17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9.5" customHeight="1">
      <c r="A69" s="43"/>
      <c r="B69" s="17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9.5" customHeight="1">
      <c r="A70" s="43"/>
      <c r="B70" s="17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9.5" customHeight="1">
      <c r="A71" s="43"/>
      <c r="B71" s="17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9.5" customHeight="1">
      <c r="A72" s="43"/>
      <c r="B72" s="17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9.5" customHeight="1">
      <c r="A73" s="43"/>
      <c r="B73" s="17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9.5" customHeight="1">
      <c r="A74" s="43"/>
      <c r="B74" s="17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9.5" customHeight="1">
      <c r="A75" s="43"/>
      <c r="B75" s="17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9.5" customHeight="1">
      <c r="A76" s="43"/>
      <c r="B76" s="17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9.5" customHeight="1">
      <c r="A77" s="43"/>
      <c r="B77" s="17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9.5" customHeight="1">
      <c r="A78" s="43"/>
      <c r="B78" s="17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9.5" customHeight="1">
      <c r="A79" s="43"/>
      <c r="B79" s="17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9.5" customHeight="1">
      <c r="A80" s="43"/>
      <c r="B80" s="17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9.5" customHeight="1">
      <c r="A81" s="43"/>
      <c r="B81" s="17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9.5" customHeight="1">
      <c r="A82" s="43"/>
      <c r="B82" s="17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9.5" customHeight="1">
      <c r="A83" s="43"/>
      <c r="B83" s="17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9.5" customHeight="1">
      <c r="A84" s="43"/>
      <c r="B84" s="17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9.5" customHeight="1">
      <c r="A85" s="43"/>
      <c r="B85" s="17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9.5" customHeight="1">
      <c r="A86" s="43"/>
      <c r="B86" s="17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9.5" customHeight="1">
      <c r="A87" s="43"/>
      <c r="B87" s="17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9.5" customHeight="1">
      <c r="A88" s="43"/>
      <c r="B88" s="17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9.5" customHeight="1">
      <c r="A89" s="43"/>
      <c r="B89" s="17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9.5" customHeight="1">
      <c r="A90" s="43"/>
      <c r="B90" s="17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9.5" customHeight="1">
      <c r="A91" s="43"/>
      <c r="B91" s="17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9.5" customHeight="1">
      <c r="A92" s="43"/>
      <c r="B92" s="17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9.5" customHeight="1">
      <c r="A93" s="43"/>
      <c r="B93" s="17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9.5" customHeight="1">
      <c r="A94" s="43"/>
      <c r="B94" s="17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9.5" customHeight="1">
      <c r="A95" s="43"/>
      <c r="B95" s="17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9.5" customHeight="1">
      <c r="A96" s="43"/>
      <c r="B96" s="17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1000"/>
  <sheetViews>
    <sheetView workbookViewId="0">
      <selection activeCell="G20" sqref="G20"/>
    </sheetView>
  </sheetViews>
  <sheetFormatPr baseColWidth="10" defaultColWidth="11.1640625" defaultRowHeight="15" customHeight="1"/>
  <cols>
    <col min="1" max="2" width="10.5" customWidth="1"/>
    <col min="3" max="3" width="32.6640625" customWidth="1"/>
    <col min="4" max="4" width="10.5" customWidth="1"/>
    <col min="5" max="5" width="32.5" customWidth="1"/>
    <col min="6" max="6" width="10.5" customWidth="1"/>
    <col min="7" max="7" width="32.5" customWidth="1"/>
    <col min="8" max="8" width="10.5" customWidth="1"/>
    <col min="9" max="9" width="32.5" customWidth="1"/>
    <col min="10" max="26" width="10.5" customWidth="1"/>
  </cols>
  <sheetData>
    <row r="1" spans="2:10" ht="15.75" customHeight="1">
      <c r="C1" s="2"/>
      <c r="E1" s="2"/>
      <c r="G1" s="2"/>
      <c r="I1" s="2"/>
      <c r="J1" s="2"/>
    </row>
    <row r="2" spans="2:10" ht="48" customHeight="1">
      <c r="C2" s="247" t="s">
        <v>839</v>
      </c>
      <c r="E2" s="2"/>
      <c r="G2" s="2"/>
      <c r="I2" s="2"/>
      <c r="J2" s="2"/>
    </row>
    <row r="3" spans="2:10" ht="16.5" customHeight="1">
      <c r="C3" s="247"/>
      <c r="E3" s="2"/>
      <c r="G3" s="2"/>
      <c r="H3" s="282"/>
      <c r="I3" s="285"/>
      <c r="J3" s="2"/>
    </row>
    <row r="4" spans="2:10" ht="16.5" customHeight="1">
      <c r="C4" s="247"/>
      <c r="E4" s="2"/>
      <c r="G4" s="2"/>
      <c r="H4" s="260"/>
      <c r="I4" s="260"/>
      <c r="J4" s="2"/>
    </row>
    <row r="5" spans="2:10" ht="33.75" customHeight="1">
      <c r="C5" s="247"/>
      <c r="E5" s="2"/>
      <c r="G5" s="2"/>
      <c r="H5" s="43"/>
      <c r="I5" s="251"/>
      <c r="J5" s="2"/>
    </row>
    <row r="6" spans="2:10" ht="16.5" customHeight="1">
      <c r="C6" s="247"/>
      <c r="E6" s="2"/>
      <c r="F6" s="282"/>
      <c r="G6" s="285"/>
      <c r="H6" s="282"/>
      <c r="I6" s="285"/>
      <c r="J6" s="2"/>
    </row>
    <row r="7" spans="2:10" ht="15.75" customHeight="1">
      <c r="C7" s="2"/>
      <c r="E7" s="2"/>
      <c r="F7" s="260"/>
      <c r="G7" s="260"/>
      <c r="H7" s="260"/>
      <c r="I7" s="260"/>
      <c r="J7" s="2"/>
    </row>
    <row r="8" spans="2:10" ht="31.5" customHeight="1">
      <c r="C8" s="2"/>
      <c r="E8" s="2"/>
      <c r="G8" s="251"/>
      <c r="H8" s="43"/>
      <c r="I8" s="251"/>
      <c r="J8" s="2"/>
    </row>
    <row r="9" spans="2:10" ht="15.75" customHeight="1">
      <c r="C9" s="2"/>
      <c r="E9" s="2"/>
      <c r="F9" s="284">
        <v>248</v>
      </c>
      <c r="G9" s="278" t="s">
        <v>23</v>
      </c>
      <c r="H9" s="43"/>
      <c r="I9" s="2"/>
      <c r="J9" s="2"/>
    </row>
    <row r="10" spans="2:10" ht="15.75" customHeight="1" thickBot="1">
      <c r="C10" s="2"/>
      <c r="E10" s="2"/>
      <c r="F10" s="260"/>
      <c r="G10" s="279"/>
      <c r="H10" s="43"/>
      <c r="I10" s="2"/>
      <c r="J10" s="2"/>
    </row>
    <row r="11" spans="2:10" ht="31.5" customHeight="1" thickBot="1">
      <c r="C11" s="2"/>
      <c r="E11" s="2"/>
      <c r="G11" s="249">
        <v>1</v>
      </c>
      <c r="H11" s="254"/>
      <c r="I11" s="250" t="s">
        <v>23</v>
      </c>
      <c r="J11" s="2"/>
    </row>
    <row r="12" spans="2:10" ht="15.75" customHeight="1">
      <c r="C12" s="2"/>
      <c r="D12" s="284">
        <v>215</v>
      </c>
      <c r="E12" s="278" t="s">
        <v>92</v>
      </c>
      <c r="F12" s="326">
        <v>197</v>
      </c>
      <c r="G12" s="274" t="s">
        <v>92</v>
      </c>
      <c r="H12" s="43"/>
      <c r="I12" s="277" t="s">
        <v>668</v>
      </c>
      <c r="J12" s="2"/>
    </row>
    <row r="13" spans="2:10" ht="15.75" customHeight="1" thickBot="1">
      <c r="C13" s="2"/>
      <c r="D13" s="260"/>
      <c r="E13" s="279"/>
      <c r="F13" s="327"/>
      <c r="G13" s="275"/>
      <c r="H13" s="43"/>
      <c r="I13" s="260"/>
      <c r="J13" s="2"/>
    </row>
    <row r="14" spans="2:10" ht="29" customHeight="1">
      <c r="C14" s="2"/>
      <c r="E14" s="249">
        <v>1</v>
      </c>
      <c r="G14" s="251">
        <v>2</v>
      </c>
      <c r="I14" s="2"/>
      <c r="J14" s="2"/>
    </row>
    <row r="15" spans="2:10" ht="12" customHeight="1">
      <c r="B15" s="284">
        <v>201</v>
      </c>
      <c r="C15" s="278" t="s">
        <v>92</v>
      </c>
      <c r="D15" s="284">
        <v>189</v>
      </c>
      <c r="E15" s="274" t="s">
        <v>137</v>
      </c>
      <c r="G15" s="2"/>
      <c r="I15" s="2"/>
      <c r="J15" s="2"/>
    </row>
    <row r="16" spans="2:10" ht="16.5" customHeight="1" thickBot="1">
      <c r="B16" s="260"/>
      <c r="C16" s="279"/>
      <c r="D16" s="284"/>
      <c r="E16" s="275"/>
      <c r="G16" s="2"/>
      <c r="I16" s="2"/>
      <c r="J16" s="2"/>
    </row>
    <row r="17" spans="2:10" ht="30" customHeight="1">
      <c r="C17" s="249">
        <v>1</v>
      </c>
      <c r="E17" s="249">
        <v>2</v>
      </c>
      <c r="G17" s="2"/>
      <c r="I17" s="2"/>
      <c r="J17" s="2"/>
    </row>
    <row r="18" spans="2:10" ht="15.75" customHeight="1">
      <c r="B18" s="284">
        <v>192</v>
      </c>
      <c r="C18" s="274" t="s">
        <v>137</v>
      </c>
      <c r="D18" s="322">
        <v>217</v>
      </c>
      <c r="E18" s="274" t="s">
        <v>23</v>
      </c>
      <c r="G18" s="2"/>
      <c r="I18" s="2"/>
      <c r="J18" s="2"/>
    </row>
    <row r="19" spans="2:10" ht="15.75" customHeight="1" thickBot="1">
      <c r="B19" s="260"/>
      <c r="C19" s="275"/>
      <c r="D19" s="323"/>
      <c r="E19" s="275"/>
      <c r="F19" s="252"/>
      <c r="G19" s="2"/>
      <c r="H19" s="43"/>
      <c r="I19" s="2"/>
      <c r="J19" s="2"/>
    </row>
    <row r="20" spans="2:10" ht="29" customHeight="1">
      <c r="C20" s="249">
        <v>2</v>
      </c>
      <c r="D20" s="43"/>
      <c r="E20" s="251">
        <v>3</v>
      </c>
      <c r="F20" s="43"/>
      <c r="G20" s="2"/>
      <c r="H20" s="43"/>
      <c r="I20" s="2"/>
      <c r="J20" s="2"/>
    </row>
    <row r="21" spans="2:10" ht="15.75" customHeight="1">
      <c r="B21" s="284">
        <v>170</v>
      </c>
      <c r="C21" s="274" t="s">
        <v>20</v>
      </c>
      <c r="D21" s="43"/>
      <c r="E21" s="2"/>
      <c r="F21" s="43"/>
      <c r="G21" s="2"/>
      <c r="H21" s="43"/>
      <c r="I21" s="2"/>
      <c r="J21" s="2"/>
    </row>
    <row r="22" spans="2:10" ht="15.75" customHeight="1">
      <c r="B22" s="260"/>
      <c r="C22" s="275"/>
      <c r="D22" s="43"/>
      <c r="E22" s="2"/>
      <c r="F22" s="43"/>
      <c r="G22" s="2"/>
      <c r="H22" s="43"/>
      <c r="I22" s="2"/>
      <c r="J22" s="2"/>
    </row>
    <row r="23" spans="2:10" ht="29" customHeight="1">
      <c r="C23" s="249">
        <v>3</v>
      </c>
      <c r="D23" s="43"/>
      <c r="E23" s="2"/>
      <c r="F23" s="43"/>
      <c r="G23" s="2"/>
      <c r="H23" s="43"/>
      <c r="I23" s="2"/>
      <c r="J23" s="2"/>
    </row>
    <row r="24" spans="2:10" ht="15.75" customHeight="1">
      <c r="B24" s="284">
        <v>185</v>
      </c>
      <c r="C24" s="274" t="s">
        <v>23</v>
      </c>
      <c r="D24" s="43"/>
      <c r="E24" s="2"/>
      <c r="F24" s="43"/>
      <c r="G24" s="2"/>
      <c r="H24" s="43"/>
      <c r="I24" s="2"/>
      <c r="J24" s="2"/>
    </row>
    <row r="25" spans="2:10" ht="15.75" customHeight="1">
      <c r="B25" s="260"/>
      <c r="C25" s="275"/>
      <c r="E25" s="2"/>
      <c r="G25" s="2"/>
      <c r="I25" s="2"/>
      <c r="J25" s="2"/>
    </row>
    <row r="26" spans="2:10" ht="29" customHeight="1">
      <c r="C26" s="251">
        <v>4</v>
      </c>
      <c r="E26" s="2"/>
      <c r="G26" s="2"/>
      <c r="I26" s="2"/>
      <c r="J26" s="2"/>
    </row>
    <row r="27" spans="2:10" ht="15.75" customHeight="1">
      <c r="C27" s="2"/>
      <c r="E27" s="2"/>
      <c r="G27" s="2"/>
      <c r="I27" s="2"/>
      <c r="J27" s="2"/>
    </row>
    <row r="28" spans="2:10" ht="15.75" customHeight="1">
      <c r="C28" s="2"/>
      <c r="E28" s="2"/>
      <c r="G28" s="2"/>
      <c r="I28" s="2"/>
      <c r="J28" s="2"/>
    </row>
    <row r="29" spans="2:10" ht="15.75" customHeight="1">
      <c r="C29" s="2"/>
      <c r="E29" s="2"/>
      <c r="G29" s="2"/>
      <c r="I29" s="2"/>
      <c r="J29" s="2"/>
    </row>
    <row r="30" spans="2:10" ht="15.75" customHeight="1">
      <c r="C30" s="2"/>
      <c r="E30" s="2"/>
      <c r="G30" s="2"/>
      <c r="I30" s="2"/>
      <c r="J30" s="2"/>
    </row>
    <row r="31" spans="2:10" ht="15.75" customHeight="1">
      <c r="C31" s="2"/>
      <c r="E31" s="2"/>
      <c r="G31" s="2"/>
      <c r="I31" s="2"/>
      <c r="J31" s="2"/>
    </row>
    <row r="32" spans="2:10" ht="15.75" customHeight="1">
      <c r="C32" s="2"/>
      <c r="E32" s="2"/>
      <c r="G32" s="2"/>
      <c r="I32" s="2"/>
      <c r="J32" s="2"/>
    </row>
    <row r="33" spans="3:10" ht="15.75" customHeight="1">
      <c r="C33" s="2"/>
      <c r="E33" s="2"/>
      <c r="G33" s="2"/>
      <c r="I33" s="2"/>
      <c r="J33" s="2"/>
    </row>
    <row r="34" spans="3:10" ht="15.75" customHeight="1">
      <c r="C34" s="2"/>
      <c r="E34" s="2"/>
      <c r="G34" s="2"/>
      <c r="I34" s="2"/>
      <c r="J34" s="2"/>
    </row>
    <row r="35" spans="3:10" ht="15.75" customHeight="1">
      <c r="C35" s="2"/>
      <c r="E35" s="2"/>
      <c r="G35" s="2"/>
      <c r="I35" s="2"/>
      <c r="J35" s="2"/>
    </row>
    <row r="36" spans="3:10" ht="15.75" customHeight="1">
      <c r="C36" s="2"/>
      <c r="E36" s="2"/>
      <c r="G36" s="2"/>
      <c r="I36" s="2"/>
      <c r="J36" s="2"/>
    </row>
    <row r="37" spans="3:10" ht="15.75" customHeight="1">
      <c r="C37" s="2"/>
      <c r="E37" s="2"/>
      <c r="G37" s="2"/>
      <c r="I37" s="2"/>
      <c r="J37" s="2"/>
    </row>
    <row r="38" spans="3:10" ht="15.75" customHeight="1">
      <c r="C38" s="2"/>
      <c r="E38" s="2"/>
      <c r="G38" s="2"/>
      <c r="I38" s="2"/>
      <c r="J38" s="2"/>
    </row>
    <row r="39" spans="3:10" ht="15.75" customHeight="1">
      <c r="C39" s="2"/>
      <c r="E39" s="2"/>
      <c r="G39" s="2"/>
      <c r="I39" s="2"/>
      <c r="J39" s="2"/>
    </row>
    <row r="40" spans="3:10" ht="15.75" customHeight="1">
      <c r="C40" s="2"/>
      <c r="E40" s="2"/>
      <c r="G40" s="2"/>
      <c r="I40" s="2"/>
      <c r="J40" s="2"/>
    </row>
    <row r="41" spans="3:10" ht="15.75" customHeight="1">
      <c r="C41" s="2"/>
      <c r="E41" s="2"/>
      <c r="G41" s="2"/>
      <c r="I41" s="2"/>
      <c r="J41" s="2"/>
    </row>
    <row r="42" spans="3:10" ht="15.75" customHeight="1">
      <c r="C42" s="2"/>
      <c r="E42" s="2"/>
      <c r="G42" s="2"/>
      <c r="I42" s="2"/>
      <c r="J42" s="2"/>
    </row>
    <row r="43" spans="3:10" ht="15.75" customHeight="1">
      <c r="C43" s="2"/>
      <c r="E43" s="2"/>
      <c r="G43" s="2"/>
      <c r="I43" s="2"/>
      <c r="J43" s="2"/>
    </row>
    <row r="44" spans="3:10" ht="15.75" customHeight="1">
      <c r="C44" s="2"/>
      <c r="E44" s="2"/>
      <c r="G44" s="2"/>
      <c r="I44" s="2"/>
      <c r="J44" s="2"/>
    </row>
    <row r="45" spans="3:10" ht="15.75" customHeight="1">
      <c r="C45" s="2"/>
      <c r="E45" s="2"/>
      <c r="G45" s="2"/>
      <c r="I45" s="2"/>
      <c r="J45" s="2"/>
    </row>
    <row r="46" spans="3:10" ht="15.75" customHeight="1">
      <c r="C46" s="2"/>
      <c r="E46" s="2"/>
      <c r="G46" s="2"/>
      <c r="I46" s="2"/>
      <c r="J46" s="2"/>
    </row>
    <row r="47" spans="3:10" ht="15.75" customHeight="1">
      <c r="C47" s="2"/>
      <c r="E47" s="2"/>
      <c r="G47" s="2"/>
      <c r="I47" s="2"/>
      <c r="J47" s="2"/>
    </row>
    <row r="48" spans="3:10" ht="15.75" customHeight="1">
      <c r="C48" s="2"/>
      <c r="E48" s="2"/>
      <c r="G48" s="2"/>
      <c r="I48" s="2"/>
      <c r="J48" s="2"/>
    </row>
    <row r="49" spans="3:10" ht="15.75" customHeight="1">
      <c r="C49" s="2"/>
      <c r="E49" s="2"/>
      <c r="G49" s="2"/>
      <c r="I49" s="2"/>
      <c r="J49" s="2"/>
    </row>
    <row r="50" spans="3:10" ht="15.75" customHeight="1">
      <c r="C50" s="2"/>
      <c r="E50" s="2"/>
      <c r="G50" s="2"/>
      <c r="I50" s="2"/>
      <c r="J50" s="2"/>
    </row>
    <row r="51" spans="3:10" ht="15.75" customHeight="1">
      <c r="C51" s="2"/>
      <c r="E51" s="2"/>
      <c r="G51" s="2"/>
      <c r="I51" s="2"/>
      <c r="J51" s="2"/>
    </row>
    <row r="52" spans="3:10" ht="15.75" customHeight="1">
      <c r="C52" s="2"/>
      <c r="E52" s="2"/>
      <c r="G52" s="2"/>
      <c r="I52" s="2"/>
      <c r="J52" s="2"/>
    </row>
    <row r="53" spans="3:10" ht="15.75" customHeight="1">
      <c r="C53" s="2"/>
      <c r="E53" s="2"/>
      <c r="G53" s="2"/>
      <c r="I53" s="2"/>
      <c r="J53" s="2"/>
    </row>
    <row r="54" spans="3:10" ht="15.75" customHeight="1">
      <c r="C54" s="2"/>
      <c r="E54" s="2"/>
      <c r="G54" s="2"/>
      <c r="I54" s="2"/>
      <c r="J54" s="2"/>
    </row>
    <row r="55" spans="3:10" ht="15.75" customHeight="1">
      <c r="C55" s="2"/>
      <c r="E55" s="2"/>
      <c r="G55" s="2"/>
      <c r="I55" s="2"/>
      <c r="J55" s="2"/>
    </row>
    <row r="56" spans="3:10" ht="15.75" customHeight="1">
      <c r="C56" s="2"/>
      <c r="E56" s="2"/>
      <c r="G56" s="2"/>
      <c r="I56" s="2"/>
      <c r="J56" s="2"/>
    </row>
    <row r="57" spans="3:10" ht="15.75" customHeight="1">
      <c r="C57" s="2"/>
      <c r="E57" s="2"/>
      <c r="G57" s="2"/>
      <c r="I57" s="2"/>
      <c r="J57" s="2"/>
    </row>
    <row r="58" spans="3:10" ht="15.75" customHeight="1">
      <c r="C58" s="2"/>
      <c r="E58" s="2"/>
      <c r="G58" s="2"/>
      <c r="I58" s="2"/>
      <c r="J58" s="2"/>
    </row>
    <row r="59" spans="3:10" ht="15.75" customHeight="1">
      <c r="C59" s="2"/>
      <c r="E59" s="2"/>
      <c r="G59" s="2"/>
      <c r="I59" s="2"/>
      <c r="J59" s="2"/>
    </row>
    <row r="60" spans="3:10" ht="15.75" customHeight="1">
      <c r="C60" s="2"/>
      <c r="E60" s="2"/>
      <c r="G60" s="2"/>
      <c r="I60" s="2"/>
      <c r="J60" s="2"/>
    </row>
    <row r="61" spans="3:10" ht="15.75" customHeight="1">
      <c r="C61" s="2"/>
      <c r="E61" s="2"/>
      <c r="G61" s="2"/>
      <c r="I61" s="2"/>
      <c r="J61" s="2"/>
    </row>
    <row r="62" spans="3:10" ht="15.75" customHeight="1">
      <c r="C62" s="2"/>
      <c r="E62" s="2"/>
      <c r="G62" s="2"/>
      <c r="I62" s="2"/>
      <c r="J62" s="2"/>
    </row>
    <row r="63" spans="3:10" ht="15.75" customHeight="1">
      <c r="C63" s="2"/>
      <c r="E63" s="2"/>
      <c r="G63" s="2"/>
      <c r="I63" s="2"/>
      <c r="J63" s="2"/>
    </row>
    <row r="64" spans="3:10" ht="15.75" customHeight="1">
      <c r="C64" s="2"/>
      <c r="E64" s="2"/>
      <c r="G64" s="2"/>
      <c r="I64" s="2"/>
      <c r="J64" s="2"/>
    </row>
    <row r="65" spans="3:10" ht="15.75" customHeight="1">
      <c r="C65" s="2"/>
      <c r="E65" s="2"/>
      <c r="G65" s="2"/>
      <c r="I65" s="2"/>
      <c r="J65" s="2"/>
    </row>
    <row r="66" spans="3:10" ht="15.75" customHeight="1">
      <c r="C66" s="2"/>
      <c r="E66" s="2"/>
      <c r="G66" s="2"/>
      <c r="I66" s="2"/>
      <c r="J66" s="2"/>
    </row>
    <row r="67" spans="3:10" ht="15.75" customHeight="1">
      <c r="C67" s="2"/>
      <c r="E67" s="2"/>
      <c r="G67" s="2"/>
      <c r="I67" s="2"/>
      <c r="J67" s="2"/>
    </row>
    <row r="68" spans="3:10" ht="15.75" customHeight="1">
      <c r="C68" s="2"/>
      <c r="E68" s="2"/>
      <c r="G68" s="2"/>
      <c r="I68" s="2"/>
      <c r="J68" s="2"/>
    </row>
    <row r="69" spans="3:10" ht="15.75" customHeight="1">
      <c r="C69" s="2"/>
      <c r="E69" s="2"/>
      <c r="G69" s="2"/>
      <c r="I69" s="2"/>
      <c r="J69" s="2"/>
    </row>
    <row r="70" spans="3:10" ht="15.75" customHeight="1">
      <c r="C70" s="2"/>
      <c r="E70" s="2"/>
      <c r="G70" s="2"/>
      <c r="I70" s="2"/>
      <c r="J70" s="2"/>
    </row>
    <row r="71" spans="3:10" ht="15.75" customHeight="1">
      <c r="C71" s="2"/>
      <c r="E71" s="2"/>
      <c r="G71" s="2"/>
      <c r="I71" s="2"/>
      <c r="J71" s="2"/>
    </row>
    <row r="72" spans="3:10" ht="15.75" customHeight="1">
      <c r="C72" s="2"/>
      <c r="E72" s="2"/>
      <c r="G72" s="2"/>
      <c r="I72" s="2"/>
      <c r="J72" s="2"/>
    </row>
    <row r="73" spans="3:10" ht="15.75" customHeight="1">
      <c r="C73" s="2"/>
      <c r="E73" s="2"/>
      <c r="G73" s="2"/>
      <c r="I73" s="2"/>
      <c r="J73" s="2"/>
    </row>
    <row r="74" spans="3:10" ht="15.75" customHeight="1">
      <c r="C74" s="2"/>
      <c r="E74" s="2"/>
      <c r="G74" s="2"/>
      <c r="I74" s="2"/>
      <c r="J74" s="2"/>
    </row>
    <row r="75" spans="3:10" ht="15.75" customHeight="1">
      <c r="C75" s="2"/>
      <c r="E75" s="2"/>
      <c r="G75" s="2"/>
      <c r="I75" s="2"/>
      <c r="J75" s="2"/>
    </row>
    <row r="76" spans="3:10" ht="15.75" customHeight="1">
      <c r="C76" s="2"/>
      <c r="E76" s="2"/>
      <c r="G76" s="2"/>
      <c r="I76" s="2"/>
      <c r="J76" s="2"/>
    </row>
    <row r="77" spans="3:10" ht="15.75" customHeight="1">
      <c r="C77" s="2"/>
      <c r="E77" s="2"/>
      <c r="G77" s="2"/>
      <c r="I77" s="2"/>
      <c r="J77" s="2"/>
    </row>
    <row r="78" spans="3:10" ht="15.75" customHeight="1">
      <c r="C78" s="2"/>
      <c r="E78" s="2"/>
      <c r="G78" s="2"/>
      <c r="I78" s="2"/>
      <c r="J78" s="2"/>
    </row>
    <row r="79" spans="3:10" ht="15.75" customHeight="1">
      <c r="C79" s="2"/>
      <c r="E79" s="2"/>
      <c r="G79" s="2"/>
      <c r="I79" s="2"/>
      <c r="J79" s="2"/>
    </row>
    <row r="80" spans="3:10" ht="15.75" customHeight="1">
      <c r="C80" s="2"/>
      <c r="E80" s="2"/>
      <c r="G80" s="2"/>
      <c r="I80" s="2"/>
      <c r="J80" s="2"/>
    </row>
    <row r="81" spans="3:10" ht="15.75" customHeight="1">
      <c r="C81" s="2"/>
      <c r="E81" s="2"/>
      <c r="G81" s="2"/>
      <c r="I81" s="2"/>
      <c r="J81" s="2"/>
    </row>
    <row r="82" spans="3:10" ht="15.75" customHeight="1">
      <c r="C82" s="2"/>
      <c r="E82" s="2"/>
      <c r="G82" s="2"/>
      <c r="I82" s="2"/>
      <c r="J82" s="2"/>
    </row>
    <row r="83" spans="3:10" ht="15.75" customHeight="1">
      <c r="C83" s="2"/>
      <c r="E83" s="2"/>
      <c r="G83" s="2"/>
      <c r="I83" s="2"/>
      <c r="J83" s="2"/>
    </row>
    <row r="84" spans="3:10" ht="15.75" customHeight="1">
      <c r="C84" s="2"/>
      <c r="E84" s="2"/>
      <c r="G84" s="2"/>
      <c r="I84" s="2"/>
      <c r="J84" s="2"/>
    </row>
    <row r="85" spans="3:10" ht="15.75" customHeight="1">
      <c r="C85" s="2"/>
      <c r="E85" s="2"/>
      <c r="G85" s="2"/>
      <c r="I85" s="2"/>
      <c r="J85" s="2"/>
    </row>
    <row r="86" spans="3:10" ht="15.75" customHeight="1">
      <c r="C86" s="2"/>
      <c r="E86" s="2"/>
      <c r="G86" s="2"/>
      <c r="I86" s="2"/>
      <c r="J86" s="2"/>
    </row>
    <row r="87" spans="3:10" ht="15.75" customHeight="1">
      <c r="C87" s="2"/>
      <c r="E87" s="2"/>
      <c r="G87" s="2"/>
      <c r="I87" s="2"/>
      <c r="J87" s="2"/>
    </row>
    <row r="88" spans="3:10" ht="15.75" customHeight="1">
      <c r="C88" s="2"/>
      <c r="E88" s="2"/>
      <c r="G88" s="2"/>
      <c r="I88" s="2"/>
      <c r="J88" s="2"/>
    </row>
    <row r="89" spans="3:10" ht="15.75" customHeight="1">
      <c r="C89" s="2"/>
      <c r="E89" s="2"/>
      <c r="G89" s="2"/>
      <c r="I89" s="2"/>
      <c r="J89" s="2"/>
    </row>
    <row r="90" spans="3:10" ht="15.75" customHeight="1">
      <c r="C90" s="2"/>
      <c r="E90" s="2"/>
      <c r="G90" s="2"/>
      <c r="I90" s="2"/>
      <c r="J90" s="2"/>
    </row>
    <row r="91" spans="3:10" ht="15.75" customHeight="1">
      <c r="C91" s="2"/>
      <c r="E91" s="2"/>
      <c r="G91" s="2"/>
      <c r="I91" s="2"/>
      <c r="J91" s="2"/>
    </row>
    <row r="92" spans="3:10" ht="15.75" customHeight="1">
      <c r="C92" s="2"/>
      <c r="E92" s="2"/>
      <c r="G92" s="2"/>
      <c r="I92" s="2"/>
      <c r="J92" s="2"/>
    </row>
    <row r="93" spans="3:10" ht="15.75" customHeight="1">
      <c r="C93" s="2"/>
      <c r="E93" s="2"/>
      <c r="G93" s="2"/>
      <c r="I93" s="2"/>
      <c r="J93" s="2"/>
    </row>
    <row r="94" spans="3:10" ht="15.75" customHeight="1">
      <c r="C94" s="2"/>
      <c r="E94" s="2"/>
      <c r="G94" s="2"/>
      <c r="I94" s="2"/>
      <c r="J94" s="2"/>
    </row>
    <row r="95" spans="3:10" ht="15.75" customHeight="1">
      <c r="C95" s="2"/>
      <c r="E95" s="2"/>
      <c r="G95" s="2"/>
      <c r="I95" s="2"/>
      <c r="J95" s="2"/>
    </row>
    <row r="96" spans="3:10" ht="15.75" customHeight="1">
      <c r="C96" s="2"/>
      <c r="E96" s="2"/>
      <c r="G96" s="2"/>
      <c r="I96" s="2"/>
      <c r="J96" s="2"/>
    </row>
    <row r="97" spans="3:10" ht="15.75" customHeight="1">
      <c r="C97" s="2"/>
      <c r="E97" s="2"/>
      <c r="G97" s="2"/>
      <c r="I97" s="2"/>
      <c r="J97" s="2"/>
    </row>
    <row r="98" spans="3:10" ht="15.75" customHeight="1">
      <c r="C98" s="2"/>
      <c r="E98" s="2"/>
      <c r="G98" s="2"/>
      <c r="I98" s="2"/>
      <c r="J98" s="2"/>
    </row>
    <row r="99" spans="3:10" ht="15.75" customHeight="1">
      <c r="C99" s="2"/>
      <c r="E99" s="2"/>
      <c r="G99" s="2"/>
      <c r="I99" s="2"/>
      <c r="J99" s="2"/>
    </row>
    <row r="100" spans="3:10" ht="15.75" customHeight="1">
      <c r="C100" s="2"/>
      <c r="E100" s="2"/>
      <c r="G100" s="2"/>
      <c r="I100" s="2"/>
      <c r="J100" s="2"/>
    </row>
    <row r="101" spans="3:10" ht="15.75" customHeight="1">
      <c r="C101" s="2"/>
      <c r="E101" s="2"/>
      <c r="G101" s="2"/>
      <c r="I101" s="2"/>
      <c r="J101" s="2"/>
    </row>
    <row r="102" spans="3:10" ht="15.75" customHeight="1">
      <c r="C102" s="2"/>
      <c r="E102" s="2"/>
      <c r="G102" s="2"/>
      <c r="I102" s="2"/>
      <c r="J102" s="2"/>
    </row>
    <row r="103" spans="3:10" ht="15.75" customHeight="1">
      <c r="C103" s="2"/>
      <c r="E103" s="2"/>
      <c r="G103" s="2"/>
      <c r="I103" s="2"/>
      <c r="J103" s="2"/>
    </row>
    <row r="104" spans="3:10" ht="15.75" customHeight="1">
      <c r="C104" s="2"/>
      <c r="E104" s="2"/>
      <c r="G104" s="2"/>
      <c r="I104" s="2"/>
      <c r="J104" s="2"/>
    </row>
    <row r="105" spans="3:10" ht="15.75" customHeight="1">
      <c r="C105" s="2"/>
      <c r="E105" s="2"/>
      <c r="G105" s="2"/>
      <c r="I105" s="2"/>
      <c r="J105" s="2"/>
    </row>
    <row r="106" spans="3:10" ht="15.75" customHeight="1">
      <c r="C106" s="2"/>
      <c r="E106" s="2"/>
      <c r="G106" s="2"/>
      <c r="I106" s="2"/>
      <c r="J106" s="2"/>
    </row>
    <row r="107" spans="3:10" ht="15.75" customHeight="1">
      <c r="C107" s="2"/>
      <c r="E107" s="2"/>
      <c r="G107" s="2"/>
      <c r="I107" s="2"/>
      <c r="J107" s="2"/>
    </row>
    <row r="108" spans="3:10" ht="15.75" customHeight="1">
      <c r="C108" s="2"/>
      <c r="E108" s="2"/>
      <c r="G108" s="2"/>
      <c r="I108" s="2"/>
      <c r="J108" s="2"/>
    </row>
    <row r="109" spans="3:10" ht="15.75" customHeight="1">
      <c r="C109" s="2"/>
      <c r="E109" s="2"/>
      <c r="G109" s="2"/>
      <c r="I109" s="2"/>
      <c r="J109" s="2"/>
    </row>
    <row r="110" spans="3:10" ht="15.75" customHeight="1">
      <c r="C110" s="2"/>
      <c r="E110" s="2"/>
      <c r="G110" s="2"/>
      <c r="I110" s="2"/>
      <c r="J110" s="2"/>
    </row>
    <row r="111" spans="3:10" ht="15.75" customHeight="1">
      <c r="C111" s="2"/>
      <c r="E111" s="2"/>
      <c r="G111" s="2"/>
      <c r="I111" s="2"/>
      <c r="J111" s="2"/>
    </row>
    <row r="112" spans="3:10" ht="15.75" customHeight="1">
      <c r="C112" s="2"/>
      <c r="E112" s="2"/>
      <c r="G112" s="2"/>
      <c r="I112" s="2"/>
      <c r="J112" s="2"/>
    </row>
    <row r="113" spans="3:10" ht="15.75" customHeight="1">
      <c r="C113" s="2"/>
      <c r="E113" s="2"/>
      <c r="G113" s="2"/>
      <c r="I113" s="2"/>
      <c r="J113" s="2"/>
    </row>
    <row r="114" spans="3:10" ht="15.75" customHeight="1">
      <c r="C114" s="2"/>
      <c r="E114" s="2"/>
      <c r="G114" s="2"/>
      <c r="I114" s="2"/>
      <c r="J114" s="2"/>
    </row>
    <row r="115" spans="3:10" ht="15.75" customHeight="1">
      <c r="C115" s="2"/>
      <c r="E115" s="2"/>
      <c r="G115" s="2"/>
      <c r="I115" s="2"/>
      <c r="J115" s="2"/>
    </row>
    <row r="116" spans="3:10" ht="15.75" customHeight="1">
      <c r="C116" s="2"/>
      <c r="E116" s="2"/>
      <c r="G116" s="2"/>
      <c r="I116" s="2"/>
      <c r="J116" s="2"/>
    </row>
    <row r="117" spans="3:10" ht="15.75" customHeight="1">
      <c r="C117" s="2"/>
      <c r="E117" s="2"/>
      <c r="G117" s="2"/>
      <c r="I117" s="2"/>
      <c r="J117" s="2"/>
    </row>
    <row r="118" spans="3:10" ht="15.75" customHeight="1">
      <c r="C118" s="2"/>
      <c r="E118" s="2"/>
      <c r="G118" s="2"/>
      <c r="I118" s="2"/>
      <c r="J118" s="2"/>
    </row>
    <row r="119" spans="3:10" ht="15.75" customHeight="1">
      <c r="C119" s="2"/>
      <c r="E119" s="2"/>
      <c r="G119" s="2"/>
      <c r="I119" s="2"/>
      <c r="J119" s="2"/>
    </row>
    <row r="120" spans="3:10" ht="15.75" customHeight="1">
      <c r="C120" s="2"/>
      <c r="E120" s="2"/>
      <c r="G120" s="2"/>
      <c r="I120" s="2"/>
      <c r="J120" s="2"/>
    </row>
    <row r="121" spans="3:10" ht="15.75" customHeight="1">
      <c r="C121" s="2"/>
      <c r="E121" s="2"/>
      <c r="G121" s="2"/>
      <c r="I121" s="2"/>
      <c r="J121" s="2"/>
    </row>
    <row r="122" spans="3:10" ht="15.75" customHeight="1">
      <c r="C122" s="2"/>
      <c r="E122" s="2"/>
      <c r="G122" s="2"/>
      <c r="I122" s="2"/>
      <c r="J122" s="2"/>
    </row>
    <row r="123" spans="3:10" ht="15.75" customHeight="1">
      <c r="C123" s="2"/>
      <c r="E123" s="2"/>
      <c r="G123" s="2"/>
      <c r="I123" s="2"/>
      <c r="J123" s="2"/>
    </row>
    <row r="124" spans="3:10" ht="15.75" customHeight="1">
      <c r="C124" s="2"/>
      <c r="E124" s="2"/>
      <c r="G124" s="2"/>
      <c r="I124" s="2"/>
      <c r="J124" s="2"/>
    </row>
    <row r="125" spans="3:10" ht="15.75" customHeight="1">
      <c r="C125" s="2"/>
      <c r="E125" s="2"/>
      <c r="G125" s="2"/>
      <c r="I125" s="2"/>
      <c r="J125" s="2"/>
    </row>
    <row r="126" spans="3:10" ht="15.75" customHeight="1">
      <c r="C126" s="2"/>
      <c r="E126" s="2"/>
      <c r="G126" s="2"/>
      <c r="I126" s="2"/>
      <c r="J126" s="2"/>
    </row>
    <row r="127" spans="3:10" ht="15.75" customHeight="1">
      <c r="C127" s="2"/>
      <c r="E127" s="2"/>
      <c r="G127" s="2"/>
      <c r="I127" s="2"/>
      <c r="J127" s="2"/>
    </row>
    <row r="128" spans="3:10" ht="15.75" customHeight="1">
      <c r="C128" s="2"/>
      <c r="E128" s="2"/>
      <c r="G128" s="2"/>
      <c r="I128" s="2"/>
      <c r="J128" s="2"/>
    </row>
    <row r="129" spans="3:10" ht="15.75" customHeight="1">
      <c r="C129" s="2"/>
      <c r="E129" s="2"/>
      <c r="G129" s="2"/>
      <c r="I129" s="2"/>
      <c r="J129" s="2"/>
    </row>
    <row r="130" spans="3:10" ht="15.75" customHeight="1">
      <c r="C130" s="2"/>
      <c r="E130" s="2"/>
      <c r="G130" s="2"/>
      <c r="I130" s="2"/>
      <c r="J130" s="2"/>
    </row>
    <row r="131" spans="3:10" ht="15.75" customHeight="1">
      <c r="C131" s="2"/>
      <c r="E131" s="2"/>
      <c r="G131" s="2"/>
      <c r="I131" s="2"/>
      <c r="J131" s="2"/>
    </row>
    <row r="132" spans="3:10" ht="15.75" customHeight="1">
      <c r="C132" s="2"/>
      <c r="E132" s="2"/>
      <c r="G132" s="2"/>
      <c r="I132" s="2"/>
      <c r="J132" s="2"/>
    </row>
    <row r="133" spans="3:10" ht="15.75" customHeight="1">
      <c r="C133" s="2"/>
      <c r="E133" s="2"/>
      <c r="G133" s="2"/>
      <c r="I133" s="2"/>
      <c r="J133" s="2"/>
    </row>
    <row r="134" spans="3:10" ht="15.75" customHeight="1">
      <c r="C134" s="2"/>
      <c r="E134" s="2"/>
      <c r="G134" s="2"/>
      <c r="I134" s="2"/>
      <c r="J134" s="2"/>
    </row>
    <row r="135" spans="3:10" ht="15.75" customHeight="1">
      <c r="C135" s="2"/>
      <c r="E135" s="2"/>
      <c r="G135" s="2"/>
      <c r="I135" s="2"/>
      <c r="J135" s="2"/>
    </row>
    <row r="136" spans="3:10" ht="15.75" customHeight="1">
      <c r="C136" s="2"/>
      <c r="E136" s="2"/>
      <c r="G136" s="2"/>
      <c r="I136" s="2"/>
      <c r="J136" s="2"/>
    </row>
    <row r="137" spans="3:10" ht="15.75" customHeight="1">
      <c r="C137" s="2"/>
      <c r="E137" s="2"/>
      <c r="G137" s="2"/>
      <c r="I137" s="2"/>
      <c r="J137" s="2"/>
    </row>
    <row r="138" spans="3:10" ht="15.75" customHeight="1">
      <c r="C138" s="2"/>
      <c r="E138" s="2"/>
      <c r="G138" s="2"/>
      <c r="I138" s="2"/>
      <c r="J138" s="2"/>
    </row>
    <row r="139" spans="3:10" ht="15.75" customHeight="1">
      <c r="C139" s="2"/>
      <c r="E139" s="2"/>
      <c r="G139" s="2"/>
      <c r="I139" s="2"/>
      <c r="J139" s="2"/>
    </row>
    <row r="140" spans="3:10" ht="15.75" customHeight="1">
      <c r="C140" s="2"/>
      <c r="E140" s="2"/>
      <c r="G140" s="2"/>
      <c r="I140" s="2"/>
      <c r="J140" s="2"/>
    </row>
    <row r="141" spans="3:10" ht="15.75" customHeight="1">
      <c r="C141" s="2"/>
      <c r="E141" s="2"/>
      <c r="G141" s="2"/>
      <c r="I141" s="2"/>
      <c r="J141" s="2"/>
    </row>
    <row r="142" spans="3:10" ht="15.75" customHeight="1">
      <c r="C142" s="2"/>
      <c r="E142" s="2"/>
      <c r="G142" s="2"/>
      <c r="I142" s="2"/>
      <c r="J142" s="2"/>
    </row>
    <row r="143" spans="3:10" ht="15.75" customHeight="1">
      <c r="C143" s="2"/>
      <c r="E143" s="2"/>
      <c r="G143" s="2"/>
      <c r="I143" s="2"/>
      <c r="J143" s="2"/>
    </row>
    <row r="144" spans="3:10" ht="15.75" customHeight="1">
      <c r="C144" s="2"/>
      <c r="E144" s="2"/>
      <c r="G144" s="2"/>
      <c r="I144" s="2"/>
      <c r="J144" s="2"/>
    </row>
    <row r="145" spans="3:10" ht="15.75" customHeight="1">
      <c r="C145" s="2"/>
      <c r="E145" s="2"/>
      <c r="G145" s="2"/>
      <c r="I145" s="2"/>
      <c r="J145" s="2"/>
    </row>
    <row r="146" spans="3:10" ht="15.75" customHeight="1">
      <c r="C146" s="2"/>
      <c r="E146" s="2"/>
      <c r="G146" s="2"/>
      <c r="I146" s="2"/>
      <c r="J146" s="2"/>
    </row>
    <row r="147" spans="3:10" ht="15.75" customHeight="1">
      <c r="C147" s="2"/>
      <c r="E147" s="2"/>
      <c r="G147" s="2"/>
      <c r="I147" s="2"/>
      <c r="J147" s="2"/>
    </row>
    <row r="148" spans="3:10" ht="15.75" customHeight="1">
      <c r="C148" s="2"/>
      <c r="E148" s="2"/>
      <c r="G148" s="2"/>
      <c r="I148" s="2"/>
      <c r="J148" s="2"/>
    </row>
    <row r="149" spans="3:10" ht="15.75" customHeight="1">
      <c r="C149" s="2"/>
      <c r="E149" s="2"/>
      <c r="G149" s="2"/>
      <c r="I149" s="2"/>
      <c r="J149" s="2"/>
    </row>
    <row r="150" spans="3:10" ht="15.75" customHeight="1">
      <c r="C150" s="2"/>
      <c r="E150" s="2"/>
      <c r="G150" s="2"/>
      <c r="I150" s="2"/>
      <c r="J150" s="2"/>
    </row>
    <row r="151" spans="3:10" ht="15.75" customHeight="1">
      <c r="C151" s="2"/>
      <c r="E151" s="2"/>
      <c r="G151" s="2"/>
      <c r="I151" s="2"/>
      <c r="J151" s="2"/>
    </row>
    <row r="152" spans="3:10" ht="15.75" customHeight="1">
      <c r="C152" s="2"/>
      <c r="E152" s="2"/>
      <c r="G152" s="2"/>
      <c r="I152" s="2"/>
      <c r="J152" s="2"/>
    </row>
    <row r="153" spans="3:10" ht="15.75" customHeight="1">
      <c r="C153" s="2"/>
      <c r="E153" s="2"/>
      <c r="G153" s="2"/>
      <c r="I153" s="2"/>
      <c r="J153" s="2"/>
    </row>
    <row r="154" spans="3:10" ht="15.75" customHeight="1">
      <c r="C154" s="2"/>
      <c r="E154" s="2"/>
      <c r="G154" s="2"/>
      <c r="I154" s="2"/>
      <c r="J154" s="2"/>
    </row>
    <row r="155" spans="3:10" ht="15.75" customHeight="1">
      <c r="C155" s="2"/>
      <c r="E155" s="2"/>
      <c r="G155" s="2"/>
      <c r="I155" s="2"/>
      <c r="J155" s="2"/>
    </row>
    <row r="156" spans="3:10" ht="15.75" customHeight="1">
      <c r="C156" s="2"/>
      <c r="E156" s="2"/>
      <c r="G156" s="2"/>
      <c r="I156" s="2"/>
      <c r="J156" s="2"/>
    </row>
    <row r="157" spans="3:10" ht="15.75" customHeight="1">
      <c r="C157" s="2"/>
      <c r="E157" s="2"/>
      <c r="G157" s="2"/>
      <c r="I157" s="2"/>
      <c r="J157" s="2"/>
    </row>
    <row r="158" spans="3:10" ht="15.75" customHeight="1">
      <c r="C158" s="2"/>
      <c r="E158" s="2"/>
      <c r="G158" s="2"/>
      <c r="I158" s="2"/>
      <c r="J158" s="2"/>
    </row>
    <row r="159" spans="3:10" ht="15.75" customHeight="1">
      <c r="C159" s="2"/>
      <c r="E159" s="2"/>
      <c r="G159" s="2"/>
      <c r="I159" s="2"/>
      <c r="J159" s="2"/>
    </row>
    <row r="160" spans="3:10" ht="15.75" customHeight="1">
      <c r="C160" s="2"/>
      <c r="E160" s="2"/>
      <c r="G160" s="2"/>
      <c r="I160" s="2"/>
      <c r="J160" s="2"/>
    </row>
    <row r="161" spans="3:10" ht="15.75" customHeight="1">
      <c r="C161" s="2"/>
      <c r="E161" s="2"/>
      <c r="G161" s="2"/>
      <c r="I161" s="2"/>
      <c r="J161" s="2"/>
    </row>
    <row r="162" spans="3:10" ht="15.75" customHeight="1">
      <c r="C162" s="2"/>
      <c r="E162" s="2"/>
      <c r="G162" s="2"/>
      <c r="I162" s="2"/>
      <c r="J162" s="2"/>
    </row>
    <row r="163" spans="3:10" ht="15.75" customHeight="1">
      <c r="C163" s="2"/>
      <c r="E163" s="2"/>
      <c r="G163" s="2"/>
      <c r="I163" s="2"/>
      <c r="J163" s="2"/>
    </row>
    <row r="164" spans="3:10" ht="15.75" customHeight="1">
      <c r="C164" s="2"/>
      <c r="E164" s="2"/>
      <c r="G164" s="2"/>
      <c r="I164" s="2"/>
      <c r="J164" s="2"/>
    </row>
    <row r="165" spans="3:10" ht="15.75" customHeight="1">
      <c r="C165" s="2"/>
      <c r="E165" s="2"/>
      <c r="G165" s="2"/>
      <c r="I165" s="2"/>
      <c r="J165" s="2"/>
    </row>
    <row r="166" spans="3:10" ht="15.75" customHeight="1">
      <c r="C166" s="2"/>
      <c r="E166" s="2"/>
      <c r="G166" s="2"/>
      <c r="I166" s="2"/>
      <c r="J166" s="2"/>
    </row>
    <row r="167" spans="3:10" ht="15.75" customHeight="1">
      <c r="C167" s="2"/>
      <c r="E167" s="2"/>
      <c r="G167" s="2"/>
      <c r="I167" s="2"/>
      <c r="J167" s="2"/>
    </row>
    <row r="168" spans="3:10" ht="15.75" customHeight="1">
      <c r="C168" s="2"/>
      <c r="E168" s="2"/>
      <c r="G168" s="2"/>
      <c r="I168" s="2"/>
      <c r="J168" s="2"/>
    </row>
    <row r="169" spans="3:10" ht="15.75" customHeight="1">
      <c r="C169" s="2"/>
      <c r="E169" s="2"/>
      <c r="G169" s="2"/>
      <c r="I169" s="2"/>
      <c r="J169" s="2"/>
    </row>
    <row r="170" spans="3:10" ht="15.75" customHeight="1">
      <c r="C170" s="2"/>
      <c r="E170" s="2"/>
      <c r="G170" s="2"/>
      <c r="I170" s="2"/>
      <c r="J170" s="2"/>
    </row>
    <row r="171" spans="3:10" ht="15.75" customHeight="1">
      <c r="C171" s="2"/>
      <c r="E171" s="2"/>
      <c r="G171" s="2"/>
      <c r="I171" s="2"/>
      <c r="J171" s="2"/>
    </row>
    <row r="172" spans="3:10" ht="15.75" customHeight="1">
      <c r="C172" s="2"/>
      <c r="E172" s="2"/>
      <c r="G172" s="2"/>
      <c r="I172" s="2"/>
      <c r="J172" s="2"/>
    </row>
    <row r="173" spans="3:10" ht="15.75" customHeight="1">
      <c r="C173" s="2"/>
      <c r="E173" s="2"/>
      <c r="G173" s="2"/>
      <c r="I173" s="2"/>
      <c r="J173" s="2"/>
    </row>
    <row r="174" spans="3:10" ht="15.75" customHeight="1">
      <c r="C174" s="2"/>
      <c r="E174" s="2"/>
      <c r="G174" s="2"/>
      <c r="I174" s="2"/>
      <c r="J174" s="2"/>
    </row>
    <row r="175" spans="3:10" ht="15.75" customHeight="1">
      <c r="C175" s="2"/>
      <c r="E175" s="2"/>
      <c r="G175" s="2"/>
      <c r="I175" s="2"/>
      <c r="J175" s="2"/>
    </row>
    <row r="176" spans="3:10" ht="15.75" customHeight="1">
      <c r="C176" s="2"/>
      <c r="E176" s="2"/>
      <c r="G176" s="2"/>
      <c r="I176" s="2"/>
      <c r="J176" s="2"/>
    </row>
    <row r="177" spans="3:10" ht="15.75" customHeight="1">
      <c r="C177" s="2"/>
      <c r="E177" s="2"/>
      <c r="G177" s="2"/>
      <c r="I177" s="2"/>
      <c r="J177" s="2"/>
    </row>
    <row r="178" spans="3:10" ht="15.75" customHeight="1">
      <c r="C178" s="2"/>
      <c r="E178" s="2"/>
      <c r="G178" s="2"/>
      <c r="I178" s="2"/>
      <c r="J178" s="2"/>
    </row>
    <row r="179" spans="3:10" ht="15.75" customHeight="1">
      <c r="C179" s="2"/>
      <c r="E179" s="2"/>
      <c r="G179" s="2"/>
      <c r="I179" s="2"/>
      <c r="J179" s="2"/>
    </row>
    <row r="180" spans="3:10" ht="15.75" customHeight="1">
      <c r="C180" s="2"/>
      <c r="E180" s="2"/>
      <c r="G180" s="2"/>
      <c r="I180" s="2"/>
      <c r="J180" s="2"/>
    </row>
    <row r="181" spans="3:10" ht="15.75" customHeight="1">
      <c r="C181" s="2"/>
      <c r="E181" s="2"/>
      <c r="G181" s="2"/>
      <c r="I181" s="2"/>
      <c r="J181" s="2"/>
    </row>
    <row r="182" spans="3:10" ht="15.75" customHeight="1">
      <c r="C182" s="2"/>
      <c r="E182" s="2"/>
      <c r="G182" s="2"/>
      <c r="I182" s="2"/>
      <c r="J182" s="2"/>
    </row>
    <row r="183" spans="3:10" ht="15.75" customHeight="1">
      <c r="C183" s="2"/>
      <c r="E183" s="2"/>
      <c r="G183" s="2"/>
      <c r="I183" s="2"/>
      <c r="J183" s="2"/>
    </row>
    <row r="184" spans="3:10" ht="15.75" customHeight="1">
      <c r="C184" s="2"/>
      <c r="E184" s="2"/>
      <c r="G184" s="2"/>
      <c r="I184" s="2"/>
      <c r="J184" s="2"/>
    </row>
    <row r="185" spans="3:10" ht="15.75" customHeight="1">
      <c r="C185" s="2"/>
      <c r="E185" s="2"/>
      <c r="G185" s="2"/>
      <c r="I185" s="2"/>
      <c r="J185" s="2"/>
    </row>
    <row r="186" spans="3:10" ht="15.75" customHeight="1">
      <c r="C186" s="2"/>
      <c r="E186" s="2"/>
      <c r="G186" s="2"/>
      <c r="I186" s="2"/>
      <c r="J186" s="2"/>
    </row>
    <row r="187" spans="3:10" ht="15.75" customHeight="1">
      <c r="C187" s="2"/>
      <c r="E187" s="2"/>
      <c r="G187" s="2"/>
      <c r="I187" s="2"/>
      <c r="J187" s="2"/>
    </row>
    <row r="188" spans="3:10" ht="15.75" customHeight="1">
      <c r="C188" s="2"/>
      <c r="E188" s="2"/>
      <c r="G188" s="2"/>
      <c r="I188" s="2"/>
      <c r="J188" s="2"/>
    </row>
    <row r="189" spans="3:10" ht="15.75" customHeight="1">
      <c r="C189" s="2"/>
      <c r="E189" s="2"/>
      <c r="G189" s="2"/>
      <c r="I189" s="2"/>
      <c r="J189" s="2"/>
    </row>
    <row r="190" spans="3:10" ht="15.75" customHeight="1">
      <c r="C190" s="2"/>
      <c r="E190" s="2"/>
      <c r="G190" s="2"/>
      <c r="I190" s="2"/>
      <c r="J190" s="2"/>
    </row>
    <row r="191" spans="3:10" ht="15.75" customHeight="1">
      <c r="C191" s="2"/>
      <c r="E191" s="2"/>
      <c r="G191" s="2"/>
      <c r="I191" s="2"/>
      <c r="J191" s="2"/>
    </row>
    <row r="192" spans="3:10" ht="15.75" customHeight="1">
      <c r="C192" s="2"/>
      <c r="E192" s="2"/>
      <c r="G192" s="2"/>
      <c r="I192" s="2"/>
      <c r="J192" s="2"/>
    </row>
    <row r="193" spans="3:10" ht="15.75" customHeight="1">
      <c r="C193" s="2"/>
      <c r="E193" s="2"/>
      <c r="G193" s="2"/>
      <c r="I193" s="2"/>
      <c r="J193" s="2"/>
    </row>
    <row r="194" spans="3:10" ht="15.75" customHeight="1">
      <c r="C194" s="2"/>
      <c r="E194" s="2"/>
      <c r="G194" s="2"/>
      <c r="I194" s="2"/>
      <c r="J194" s="2"/>
    </row>
    <row r="195" spans="3:10" ht="15.75" customHeight="1">
      <c r="C195" s="2"/>
      <c r="E195" s="2"/>
      <c r="G195" s="2"/>
      <c r="I195" s="2"/>
      <c r="J195" s="2"/>
    </row>
    <row r="196" spans="3:10" ht="15.75" customHeight="1">
      <c r="C196" s="2"/>
      <c r="E196" s="2"/>
      <c r="G196" s="2"/>
      <c r="I196" s="2"/>
      <c r="J196" s="2"/>
    </row>
    <row r="197" spans="3:10" ht="15.75" customHeight="1">
      <c r="C197" s="2"/>
      <c r="E197" s="2"/>
      <c r="G197" s="2"/>
      <c r="I197" s="2"/>
      <c r="J197" s="2"/>
    </row>
    <row r="198" spans="3:10" ht="15.75" customHeight="1">
      <c r="C198" s="2"/>
      <c r="E198" s="2"/>
      <c r="G198" s="2"/>
      <c r="I198" s="2"/>
      <c r="J198" s="2"/>
    </row>
    <row r="199" spans="3:10" ht="15.75" customHeight="1">
      <c r="C199" s="2"/>
      <c r="E199" s="2"/>
      <c r="G199" s="2"/>
      <c r="I199" s="2"/>
      <c r="J199" s="2"/>
    </row>
    <row r="200" spans="3:10" ht="15.75" customHeight="1">
      <c r="C200" s="2"/>
      <c r="E200" s="2"/>
      <c r="G200" s="2"/>
      <c r="I200" s="2"/>
      <c r="J200" s="2"/>
    </row>
    <row r="201" spans="3:10" ht="15.75" customHeight="1">
      <c r="C201" s="2"/>
      <c r="E201" s="2"/>
      <c r="G201" s="2"/>
      <c r="I201" s="2"/>
      <c r="J201" s="2"/>
    </row>
    <row r="202" spans="3:10" ht="15.75" customHeight="1">
      <c r="C202" s="2"/>
      <c r="E202" s="2"/>
      <c r="G202" s="2"/>
      <c r="I202" s="2"/>
      <c r="J202" s="2"/>
    </row>
    <row r="203" spans="3:10" ht="15.75" customHeight="1">
      <c r="C203" s="2"/>
      <c r="E203" s="2"/>
      <c r="G203" s="2"/>
      <c r="I203" s="2"/>
      <c r="J203" s="2"/>
    </row>
    <row r="204" spans="3:10" ht="15.75" customHeight="1">
      <c r="C204" s="2"/>
      <c r="E204" s="2"/>
      <c r="G204" s="2"/>
      <c r="I204" s="2"/>
      <c r="J204" s="2"/>
    </row>
    <row r="205" spans="3:10" ht="15.75" customHeight="1">
      <c r="C205" s="2"/>
      <c r="E205" s="2"/>
      <c r="G205" s="2"/>
      <c r="I205" s="2"/>
      <c r="J205" s="2"/>
    </row>
    <row r="206" spans="3:10" ht="15.75" customHeight="1">
      <c r="C206" s="2"/>
      <c r="E206" s="2"/>
      <c r="G206" s="2"/>
      <c r="I206" s="2"/>
      <c r="J206" s="2"/>
    </row>
    <row r="207" spans="3:10" ht="15.75" customHeight="1">
      <c r="C207" s="2"/>
      <c r="E207" s="2"/>
      <c r="G207" s="2"/>
      <c r="I207" s="2"/>
      <c r="J207" s="2"/>
    </row>
    <row r="208" spans="3:10" ht="15.75" customHeight="1">
      <c r="C208" s="2"/>
      <c r="E208" s="2"/>
      <c r="G208" s="2"/>
      <c r="I208" s="2"/>
      <c r="J208" s="2"/>
    </row>
    <row r="209" spans="3:10" ht="15.75" customHeight="1">
      <c r="C209" s="2"/>
      <c r="E209" s="2"/>
      <c r="G209" s="2"/>
      <c r="I209" s="2"/>
      <c r="J209" s="2"/>
    </row>
    <row r="210" spans="3:10" ht="15.75" customHeight="1">
      <c r="C210" s="2"/>
      <c r="E210" s="2"/>
      <c r="G210" s="2"/>
      <c r="I210" s="2"/>
      <c r="J210" s="2"/>
    </row>
    <row r="211" spans="3:10" ht="15.75" customHeight="1">
      <c r="C211" s="2"/>
      <c r="E211" s="2"/>
      <c r="G211" s="2"/>
      <c r="I211" s="2"/>
      <c r="J211" s="2"/>
    </row>
    <row r="212" spans="3:10" ht="15.75" customHeight="1">
      <c r="C212" s="2"/>
      <c r="E212" s="2"/>
      <c r="G212" s="2"/>
      <c r="I212" s="2"/>
      <c r="J212" s="2"/>
    </row>
    <row r="213" spans="3:10" ht="15.75" customHeight="1">
      <c r="C213" s="2"/>
      <c r="E213" s="2"/>
      <c r="G213" s="2"/>
      <c r="I213" s="2"/>
      <c r="J213" s="2"/>
    </row>
    <row r="214" spans="3:10" ht="15.75" customHeight="1">
      <c r="C214" s="2"/>
      <c r="E214" s="2"/>
      <c r="G214" s="2"/>
      <c r="I214" s="2"/>
      <c r="J214" s="2"/>
    </row>
    <row r="215" spans="3:10" ht="15.75" customHeight="1">
      <c r="C215" s="2"/>
      <c r="E215" s="2"/>
      <c r="G215" s="2"/>
      <c r="I215" s="2"/>
      <c r="J215" s="2"/>
    </row>
    <row r="216" spans="3:10" ht="15.75" customHeight="1">
      <c r="C216" s="2"/>
      <c r="E216" s="2"/>
      <c r="G216" s="2"/>
      <c r="I216" s="2"/>
      <c r="J216" s="2"/>
    </row>
    <row r="217" spans="3:10" ht="15.75" customHeight="1">
      <c r="C217" s="2"/>
      <c r="E217" s="2"/>
      <c r="G217" s="2"/>
      <c r="I217" s="2"/>
      <c r="J217" s="2"/>
    </row>
    <row r="218" spans="3:10" ht="15.75" customHeight="1">
      <c r="C218" s="2"/>
      <c r="E218" s="2"/>
      <c r="G218" s="2"/>
      <c r="I218" s="2"/>
      <c r="J218" s="2"/>
    </row>
    <row r="219" spans="3:10" ht="15.75" customHeight="1">
      <c r="C219" s="2"/>
      <c r="E219" s="2"/>
      <c r="G219" s="2"/>
      <c r="I219" s="2"/>
      <c r="J219" s="2"/>
    </row>
    <row r="220" spans="3:10" ht="15.75" customHeight="1">
      <c r="C220" s="2"/>
      <c r="E220" s="2"/>
      <c r="G220" s="2"/>
      <c r="I220" s="2"/>
      <c r="J220" s="2"/>
    </row>
    <row r="221" spans="3:10" ht="15.75" customHeight="1">
      <c r="C221" s="2"/>
      <c r="E221" s="2"/>
      <c r="G221" s="2"/>
      <c r="I221" s="2"/>
      <c r="J221" s="2"/>
    </row>
    <row r="222" spans="3:10" ht="15.75" customHeight="1">
      <c r="C222" s="2"/>
      <c r="E222" s="2"/>
      <c r="G222" s="2"/>
      <c r="I222" s="2"/>
      <c r="J222" s="2"/>
    </row>
    <row r="223" spans="3:10" ht="15.75" customHeight="1">
      <c r="C223" s="2"/>
      <c r="E223" s="2"/>
      <c r="G223" s="2"/>
      <c r="I223" s="2"/>
      <c r="J223" s="2"/>
    </row>
    <row r="224" spans="3:10" ht="15.75" customHeight="1">
      <c r="C224" s="2"/>
      <c r="E224" s="2"/>
      <c r="G224" s="2"/>
      <c r="I224" s="2"/>
      <c r="J224" s="2"/>
    </row>
    <row r="225" spans="3:10" ht="15.75" customHeight="1">
      <c r="C225" s="2"/>
      <c r="E225" s="2"/>
      <c r="G225" s="2"/>
      <c r="I225" s="2"/>
      <c r="J225" s="2"/>
    </row>
    <row r="226" spans="3:10" ht="15.75" customHeight="1">
      <c r="C226" s="2"/>
      <c r="E226" s="2"/>
      <c r="G226" s="2"/>
      <c r="I226" s="2"/>
      <c r="J226" s="2"/>
    </row>
    <row r="227" spans="3:10" ht="15.75" customHeight="1">
      <c r="C227" s="2"/>
      <c r="E227" s="2"/>
      <c r="G227" s="2"/>
      <c r="I227" s="2"/>
      <c r="J227" s="2"/>
    </row>
    <row r="228" spans="3:10" ht="15.75" customHeight="1">
      <c r="C228" s="2"/>
      <c r="E228" s="2"/>
      <c r="G228" s="2"/>
      <c r="I228" s="2"/>
      <c r="J228" s="2"/>
    </row>
    <row r="229" spans="3:10" ht="15.75" customHeight="1">
      <c r="C229" s="2"/>
      <c r="E229" s="2"/>
      <c r="G229" s="2"/>
      <c r="I229" s="2"/>
      <c r="J229" s="2"/>
    </row>
    <row r="230" spans="3:10" ht="15.75" customHeight="1">
      <c r="C230" s="2"/>
      <c r="E230" s="2"/>
      <c r="G230" s="2"/>
      <c r="I230" s="2"/>
      <c r="J230" s="2"/>
    </row>
    <row r="231" spans="3:10" ht="15.75" customHeight="1">
      <c r="C231" s="2"/>
      <c r="E231" s="2"/>
      <c r="G231" s="2"/>
      <c r="I231" s="2"/>
      <c r="J231" s="2"/>
    </row>
    <row r="232" spans="3:10" ht="15.75" customHeight="1">
      <c r="C232" s="2"/>
      <c r="E232" s="2"/>
      <c r="G232" s="2"/>
      <c r="I232" s="2"/>
      <c r="J232" s="2"/>
    </row>
    <row r="233" spans="3:10" ht="15.75" customHeight="1">
      <c r="C233" s="2"/>
      <c r="E233" s="2"/>
      <c r="G233" s="2"/>
      <c r="I233" s="2"/>
      <c r="J233" s="2"/>
    </row>
    <row r="234" spans="3:10" ht="15.75" customHeight="1">
      <c r="C234" s="2"/>
      <c r="E234" s="2"/>
      <c r="G234" s="2"/>
      <c r="I234" s="2"/>
      <c r="J234" s="2"/>
    </row>
    <row r="235" spans="3:10" ht="15.75" customHeight="1">
      <c r="C235" s="2"/>
      <c r="E235" s="2"/>
      <c r="G235" s="2"/>
      <c r="I235" s="2"/>
      <c r="J235" s="2"/>
    </row>
    <row r="236" spans="3:10" ht="15.75" customHeight="1">
      <c r="C236" s="2"/>
      <c r="E236" s="2"/>
      <c r="G236" s="2"/>
      <c r="I236" s="2"/>
      <c r="J236" s="2"/>
    </row>
    <row r="237" spans="3:10" ht="15.75" customHeight="1">
      <c r="C237" s="2"/>
      <c r="E237" s="2"/>
      <c r="G237" s="2"/>
      <c r="I237" s="2"/>
      <c r="J237" s="2"/>
    </row>
    <row r="238" spans="3:10" ht="15.75" customHeight="1">
      <c r="C238" s="2"/>
      <c r="E238" s="2"/>
      <c r="G238" s="2"/>
      <c r="I238" s="2"/>
      <c r="J238" s="2"/>
    </row>
    <row r="239" spans="3:10" ht="15.75" customHeight="1">
      <c r="C239" s="2"/>
      <c r="E239" s="2"/>
      <c r="G239" s="2"/>
      <c r="I239" s="2"/>
      <c r="J239" s="2"/>
    </row>
    <row r="240" spans="3:10" ht="15.75" customHeight="1">
      <c r="C240" s="2"/>
      <c r="E240" s="2"/>
      <c r="G240" s="2"/>
      <c r="I240" s="2"/>
      <c r="J240" s="2"/>
    </row>
    <row r="241" spans="3:10" ht="15.75" customHeight="1">
      <c r="C241" s="2"/>
      <c r="E241" s="2"/>
      <c r="G241" s="2"/>
      <c r="I241" s="2"/>
      <c r="J241" s="2"/>
    </row>
    <row r="242" spans="3:10" ht="15.75" customHeight="1">
      <c r="C242" s="2"/>
      <c r="E242" s="2"/>
      <c r="G242" s="2"/>
      <c r="I242" s="2"/>
      <c r="J242" s="2"/>
    </row>
    <row r="243" spans="3:10" ht="15.75" customHeight="1">
      <c r="C243" s="2"/>
      <c r="E243" s="2"/>
      <c r="G243" s="2"/>
      <c r="I243" s="2"/>
      <c r="J243" s="2"/>
    </row>
    <row r="244" spans="3:10" ht="15.75" customHeight="1">
      <c r="C244" s="2"/>
      <c r="E244" s="2"/>
      <c r="G244" s="2"/>
      <c r="I244" s="2"/>
      <c r="J244" s="2"/>
    </row>
    <row r="245" spans="3:10" ht="15.75" customHeight="1">
      <c r="C245" s="2"/>
      <c r="E245" s="2"/>
      <c r="G245" s="2"/>
      <c r="I245" s="2"/>
      <c r="J245" s="2"/>
    </row>
    <row r="246" spans="3:10" ht="15.75" customHeight="1">
      <c r="C246" s="2"/>
      <c r="E246" s="2"/>
      <c r="G246" s="2"/>
      <c r="I246" s="2"/>
      <c r="J246" s="2"/>
    </row>
    <row r="247" spans="3:10" ht="15.75" customHeight="1">
      <c r="C247" s="2"/>
      <c r="E247" s="2"/>
      <c r="G247" s="2"/>
      <c r="I247" s="2"/>
      <c r="J247" s="2"/>
    </row>
    <row r="248" spans="3:10" ht="15.75" customHeight="1">
      <c r="C248" s="2"/>
      <c r="E248" s="2"/>
      <c r="G248" s="2"/>
      <c r="I248" s="2"/>
      <c r="J248" s="2"/>
    </row>
    <row r="249" spans="3:10" ht="15.75" customHeight="1">
      <c r="C249" s="2"/>
      <c r="E249" s="2"/>
      <c r="G249" s="2"/>
      <c r="I249" s="2"/>
      <c r="J249" s="2"/>
    </row>
    <row r="250" spans="3:10" ht="15.75" customHeight="1">
      <c r="C250" s="2"/>
      <c r="E250" s="2"/>
      <c r="G250" s="2"/>
      <c r="I250" s="2"/>
      <c r="J250" s="2"/>
    </row>
    <row r="251" spans="3:10" ht="15.75" customHeight="1">
      <c r="C251" s="2"/>
      <c r="E251" s="2"/>
      <c r="G251" s="2"/>
      <c r="I251" s="2"/>
      <c r="J251" s="2"/>
    </row>
    <row r="252" spans="3:10" ht="15.75" customHeight="1">
      <c r="C252" s="2"/>
      <c r="E252" s="2"/>
      <c r="G252" s="2"/>
      <c r="I252" s="2"/>
      <c r="J252" s="2"/>
    </row>
    <row r="253" spans="3:10" ht="15.75" customHeight="1">
      <c r="C253" s="2"/>
      <c r="E253" s="2"/>
      <c r="G253" s="2"/>
      <c r="I253" s="2"/>
      <c r="J253" s="2"/>
    </row>
    <row r="254" spans="3:10" ht="15.75" customHeight="1">
      <c r="C254" s="2"/>
      <c r="E254" s="2"/>
      <c r="G254" s="2"/>
      <c r="I254" s="2"/>
      <c r="J254" s="2"/>
    </row>
    <row r="255" spans="3:10" ht="15.75" customHeight="1">
      <c r="C255" s="2"/>
      <c r="E255" s="2"/>
      <c r="G255" s="2"/>
      <c r="I255" s="2"/>
      <c r="J255" s="2"/>
    </row>
    <row r="256" spans="3:10" ht="15.75" customHeight="1">
      <c r="C256" s="2"/>
      <c r="E256" s="2"/>
      <c r="G256" s="2"/>
      <c r="I256" s="2"/>
      <c r="J256" s="2"/>
    </row>
    <row r="257" spans="3:10" ht="15.75" customHeight="1">
      <c r="C257" s="2"/>
      <c r="E257" s="2"/>
      <c r="G257" s="2"/>
      <c r="I257" s="2"/>
      <c r="J257" s="2"/>
    </row>
    <row r="258" spans="3:10" ht="15.75" customHeight="1">
      <c r="C258" s="2"/>
      <c r="E258" s="2"/>
      <c r="G258" s="2"/>
      <c r="I258" s="2"/>
      <c r="J258" s="2"/>
    </row>
    <row r="259" spans="3:10" ht="15.75" customHeight="1">
      <c r="C259" s="2"/>
      <c r="E259" s="2"/>
      <c r="G259" s="2"/>
      <c r="I259" s="2"/>
      <c r="J259" s="2"/>
    </row>
    <row r="260" spans="3:10" ht="15.75" customHeight="1">
      <c r="C260" s="2"/>
      <c r="E260" s="2"/>
      <c r="G260" s="2"/>
      <c r="I260" s="2"/>
      <c r="J260" s="2"/>
    </row>
    <row r="261" spans="3:10" ht="15.75" customHeight="1">
      <c r="C261" s="2"/>
      <c r="E261" s="2"/>
      <c r="G261" s="2"/>
      <c r="I261" s="2"/>
      <c r="J261" s="2"/>
    </row>
    <row r="262" spans="3:10" ht="15.75" customHeight="1">
      <c r="C262" s="2"/>
      <c r="E262" s="2"/>
      <c r="G262" s="2"/>
      <c r="I262" s="2"/>
      <c r="J262" s="2"/>
    </row>
    <row r="263" spans="3:10" ht="15.75" customHeight="1">
      <c r="C263" s="2"/>
      <c r="E263" s="2"/>
      <c r="G263" s="2"/>
      <c r="I263" s="2"/>
      <c r="J263" s="2"/>
    </row>
    <row r="264" spans="3:10" ht="15.75" customHeight="1">
      <c r="C264" s="2"/>
      <c r="E264" s="2"/>
      <c r="G264" s="2"/>
      <c r="I264" s="2"/>
      <c r="J264" s="2"/>
    </row>
    <row r="265" spans="3:10" ht="15.75" customHeight="1">
      <c r="C265" s="2"/>
      <c r="E265" s="2"/>
      <c r="G265" s="2"/>
      <c r="I265" s="2"/>
      <c r="J265" s="2"/>
    </row>
    <row r="266" spans="3:10" ht="15.75" customHeight="1">
      <c r="C266" s="2"/>
      <c r="E266" s="2"/>
      <c r="G266" s="2"/>
      <c r="I266" s="2"/>
      <c r="J266" s="2"/>
    </row>
    <row r="267" spans="3:10" ht="15.75" customHeight="1">
      <c r="C267" s="2"/>
      <c r="E267" s="2"/>
      <c r="G267" s="2"/>
      <c r="I267" s="2"/>
      <c r="J267" s="2"/>
    </row>
    <row r="268" spans="3:10" ht="15.75" customHeight="1">
      <c r="C268" s="2"/>
      <c r="E268" s="2"/>
      <c r="G268" s="2"/>
      <c r="I268" s="2"/>
      <c r="J268" s="2"/>
    </row>
    <row r="269" spans="3:10" ht="15.75" customHeight="1">
      <c r="C269" s="2"/>
      <c r="E269" s="2"/>
      <c r="G269" s="2"/>
      <c r="I269" s="2"/>
      <c r="J269" s="2"/>
    </row>
    <row r="270" spans="3:10" ht="15.75" customHeight="1">
      <c r="C270" s="2"/>
      <c r="E270" s="2"/>
      <c r="G270" s="2"/>
      <c r="I270" s="2"/>
      <c r="J270" s="2"/>
    </row>
    <row r="271" spans="3:10" ht="15.75" customHeight="1">
      <c r="C271" s="2"/>
      <c r="E271" s="2"/>
      <c r="G271" s="2"/>
      <c r="I271" s="2"/>
      <c r="J271" s="2"/>
    </row>
    <row r="272" spans="3:10" ht="15.75" customHeight="1">
      <c r="C272" s="2"/>
      <c r="E272" s="2"/>
      <c r="G272" s="2"/>
      <c r="I272" s="2"/>
      <c r="J272" s="2"/>
    </row>
    <row r="273" spans="3:10" ht="15.75" customHeight="1">
      <c r="C273" s="2"/>
      <c r="E273" s="2"/>
      <c r="G273" s="2"/>
      <c r="I273" s="2"/>
      <c r="J273" s="2"/>
    </row>
    <row r="274" spans="3:10" ht="15.75" customHeight="1">
      <c r="C274" s="2"/>
      <c r="E274" s="2"/>
      <c r="G274" s="2"/>
      <c r="I274" s="2"/>
      <c r="J274" s="2"/>
    </row>
    <row r="275" spans="3:10" ht="15.75" customHeight="1">
      <c r="C275" s="2"/>
      <c r="E275" s="2"/>
      <c r="G275" s="2"/>
      <c r="I275" s="2"/>
      <c r="J275" s="2"/>
    </row>
    <row r="276" spans="3:10" ht="15.75" customHeight="1">
      <c r="C276" s="2"/>
      <c r="E276" s="2"/>
      <c r="G276" s="2"/>
      <c r="I276" s="2"/>
      <c r="J276" s="2"/>
    </row>
    <row r="277" spans="3:10" ht="15.75" customHeight="1">
      <c r="C277" s="2"/>
      <c r="E277" s="2"/>
      <c r="G277" s="2"/>
      <c r="I277" s="2"/>
      <c r="J277" s="2"/>
    </row>
    <row r="278" spans="3:10" ht="15.75" customHeight="1">
      <c r="C278" s="2"/>
      <c r="E278" s="2"/>
      <c r="G278" s="2"/>
      <c r="I278" s="2"/>
      <c r="J278" s="2"/>
    </row>
    <row r="279" spans="3:10" ht="15.75" customHeight="1">
      <c r="C279" s="2"/>
      <c r="E279" s="2"/>
      <c r="G279" s="2"/>
      <c r="I279" s="2"/>
      <c r="J279" s="2"/>
    </row>
    <row r="280" spans="3:10" ht="15.75" customHeight="1">
      <c r="C280" s="2"/>
      <c r="E280" s="2"/>
      <c r="G280" s="2"/>
      <c r="I280" s="2"/>
      <c r="J280" s="2"/>
    </row>
    <row r="281" spans="3:10" ht="15.75" customHeight="1">
      <c r="C281" s="2"/>
      <c r="E281" s="2"/>
      <c r="G281" s="2"/>
      <c r="I281" s="2"/>
      <c r="J281" s="2"/>
    </row>
    <row r="282" spans="3:10" ht="15.75" customHeight="1">
      <c r="C282" s="2"/>
      <c r="E282" s="2"/>
      <c r="G282" s="2"/>
      <c r="I282" s="2"/>
      <c r="J282" s="2"/>
    </row>
    <row r="283" spans="3:10" ht="15.75" customHeight="1">
      <c r="C283" s="2"/>
      <c r="E283" s="2"/>
      <c r="G283" s="2"/>
      <c r="I283" s="2"/>
      <c r="J283" s="2"/>
    </row>
    <row r="284" spans="3:10" ht="15.75" customHeight="1">
      <c r="C284" s="2"/>
      <c r="E284" s="2"/>
      <c r="G284" s="2"/>
      <c r="I284" s="2"/>
      <c r="J284" s="2"/>
    </row>
    <row r="285" spans="3:10" ht="15.75" customHeight="1">
      <c r="C285" s="2"/>
      <c r="E285" s="2"/>
      <c r="G285" s="2"/>
      <c r="I285" s="2"/>
      <c r="J285" s="2"/>
    </row>
    <row r="286" spans="3:10" ht="15.75" customHeight="1">
      <c r="C286" s="2"/>
      <c r="E286" s="2"/>
      <c r="G286" s="2"/>
      <c r="I286" s="2"/>
      <c r="J286" s="2"/>
    </row>
    <row r="287" spans="3:10" ht="15.75" customHeight="1">
      <c r="C287" s="2"/>
      <c r="E287" s="2"/>
      <c r="G287" s="2"/>
      <c r="I287" s="2"/>
      <c r="J287" s="2"/>
    </row>
    <row r="288" spans="3:10" ht="15.75" customHeight="1">
      <c r="C288" s="2"/>
      <c r="E288" s="2"/>
      <c r="G288" s="2"/>
      <c r="I288" s="2"/>
      <c r="J288" s="2"/>
    </row>
    <row r="289" spans="3:10" ht="15.75" customHeight="1">
      <c r="C289" s="2"/>
      <c r="E289" s="2"/>
      <c r="G289" s="2"/>
      <c r="I289" s="2"/>
      <c r="J289" s="2"/>
    </row>
    <row r="290" spans="3:10" ht="15.75" customHeight="1">
      <c r="C290" s="2"/>
      <c r="E290" s="2"/>
      <c r="G290" s="2"/>
      <c r="I290" s="2"/>
      <c r="J290" s="2"/>
    </row>
    <row r="291" spans="3:10" ht="15.75" customHeight="1">
      <c r="C291" s="2"/>
      <c r="E291" s="2"/>
      <c r="G291" s="2"/>
      <c r="I291" s="2"/>
      <c r="J291" s="2"/>
    </row>
    <row r="292" spans="3:10" ht="15.75" customHeight="1">
      <c r="C292" s="2"/>
      <c r="E292" s="2"/>
      <c r="G292" s="2"/>
      <c r="I292" s="2"/>
      <c r="J292" s="2"/>
    </row>
    <row r="293" spans="3:10" ht="15.75" customHeight="1">
      <c r="C293" s="2"/>
      <c r="E293" s="2"/>
      <c r="G293" s="2"/>
      <c r="I293" s="2"/>
      <c r="J293" s="2"/>
    </row>
    <row r="294" spans="3:10" ht="15.75" customHeight="1">
      <c r="C294" s="2"/>
      <c r="E294" s="2"/>
      <c r="G294" s="2"/>
      <c r="I294" s="2"/>
      <c r="J294" s="2"/>
    </row>
    <row r="295" spans="3:10" ht="15.75" customHeight="1">
      <c r="C295" s="2"/>
      <c r="E295" s="2"/>
      <c r="G295" s="2"/>
      <c r="I295" s="2"/>
      <c r="J295" s="2"/>
    </row>
    <row r="296" spans="3:10" ht="15.75" customHeight="1">
      <c r="C296" s="2"/>
      <c r="E296" s="2"/>
      <c r="G296" s="2"/>
      <c r="I296" s="2"/>
      <c r="J296" s="2"/>
    </row>
    <row r="297" spans="3:10" ht="15.75" customHeight="1">
      <c r="C297" s="2"/>
      <c r="E297" s="2"/>
      <c r="G297" s="2"/>
      <c r="I297" s="2"/>
      <c r="J297" s="2"/>
    </row>
    <row r="298" spans="3:10" ht="15.75" customHeight="1">
      <c r="C298" s="2"/>
      <c r="E298" s="2"/>
      <c r="G298" s="2"/>
      <c r="I298" s="2"/>
      <c r="J298" s="2"/>
    </row>
    <row r="299" spans="3:10" ht="15.75" customHeight="1">
      <c r="C299" s="2"/>
      <c r="E299" s="2"/>
      <c r="G299" s="2"/>
      <c r="I299" s="2"/>
      <c r="J299" s="2"/>
    </row>
    <row r="300" spans="3:10" ht="15.75" customHeight="1">
      <c r="C300" s="2"/>
      <c r="E300" s="2"/>
      <c r="G300" s="2"/>
      <c r="I300" s="2"/>
      <c r="J300" s="2"/>
    </row>
    <row r="301" spans="3:10" ht="15.75" customHeight="1">
      <c r="C301" s="2"/>
      <c r="E301" s="2"/>
      <c r="G301" s="2"/>
      <c r="I301" s="2"/>
      <c r="J301" s="2"/>
    </row>
    <row r="302" spans="3:10" ht="15.75" customHeight="1">
      <c r="C302" s="2"/>
      <c r="E302" s="2"/>
      <c r="G302" s="2"/>
      <c r="I302" s="2"/>
      <c r="J302" s="2"/>
    </row>
    <row r="303" spans="3:10" ht="15.75" customHeight="1">
      <c r="C303" s="2"/>
      <c r="E303" s="2"/>
      <c r="G303" s="2"/>
      <c r="I303" s="2"/>
      <c r="J303" s="2"/>
    </row>
    <row r="304" spans="3:10" ht="15.75" customHeight="1">
      <c r="C304" s="2"/>
      <c r="E304" s="2"/>
      <c r="G304" s="2"/>
      <c r="I304" s="2"/>
      <c r="J304" s="2"/>
    </row>
    <row r="305" spans="3:10" ht="15.75" customHeight="1">
      <c r="C305" s="2"/>
      <c r="E305" s="2"/>
      <c r="G305" s="2"/>
      <c r="I305" s="2"/>
      <c r="J305" s="2"/>
    </row>
    <row r="306" spans="3:10" ht="15.75" customHeight="1">
      <c r="C306" s="2"/>
      <c r="E306" s="2"/>
      <c r="G306" s="2"/>
      <c r="I306" s="2"/>
      <c r="J306" s="2"/>
    </row>
    <row r="307" spans="3:10" ht="15.75" customHeight="1">
      <c r="C307" s="2"/>
      <c r="E307" s="2"/>
      <c r="G307" s="2"/>
      <c r="I307" s="2"/>
      <c r="J307" s="2"/>
    </row>
    <row r="308" spans="3:10" ht="15.75" customHeight="1">
      <c r="C308" s="2"/>
      <c r="E308" s="2"/>
      <c r="G308" s="2"/>
      <c r="I308" s="2"/>
      <c r="J308" s="2"/>
    </row>
    <row r="309" spans="3:10" ht="15.75" customHeight="1">
      <c r="C309" s="2"/>
      <c r="E309" s="2"/>
      <c r="G309" s="2"/>
      <c r="I309" s="2"/>
      <c r="J309" s="2"/>
    </row>
    <row r="310" spans="3:10" ht="15.75" customHeight="1">
      <c r="C310" s="2"/>
      <c r="E310" s="2"/>
      <c r="G310" s="2"/>
      <c r="I310" s="2"/>
      <c r="J310" s="2"/>
    </row>
    <row r="311" spans="3:10" ht="15.75" customHeight="1">
      <c r="C311" s="2"/>
      <c r="E311" s="2"/>
      <c r="G311" s="2"/>
      <c r="I311" s="2"/>
      <c r="J311" s="2"/>
    </row>
    <row r="312" spans="3:10" ht="15.75" customHeight="1">
      <c r="C312" s="2"/>
      <c r="E312" s="2"/>
      <c r="G312" s="2"/>
      <c r="I312" s="2"/>
      <c r="J312" s="2"/>
    </row>
    <row r="313" spans="3:10" ht="15.75" customHeight="1">
      <c r="C313" s="2"/>
      <c r="E313" s="2"/>
      <c r="G313" s="2"/>
      <c r="I313" s="2"/>
      <c r="J313" s="2"/>
    </row>
    <row r="314" spans="3:10" ht="15.75" customHeight="1">
      <c r="C314" s="2"/>
      <c r="E314" s="2"/>
      <c r="G314" s="2"/>
      <c r="I314" s="2"/>
      <c r="J314" s="2"/>
    </row>
    <row r="315" spans="3:10" ht="15.75" customHeight="1">
      <c r="C315" s="2"/>
      <c r="E315" s="2"/>
      <c r="G315" s="2"/>
      <c r="I315" s="2"/>
      <c r="J315" s="2"/>
    </row>
    <row r="316" spans="3:10" ht="15.75" customHeight="1">
      <c r="C316" s="2"/>
      <c r="E316" s="2"/>
      <c r="G316" s="2"/>
      <c r="I316" s="2"/>
      <c r="J316" s="2"/>
    </row>
    <row r="317" spans="3:10" ht="15.75" customHeight="1">
      <c r="C317" s="2"/>
      <c r="E317" s="2"/>
      <c r="G317" s="2"/>
      <c r="I317" s="2"/>
      <c r="J317" s="2"/>
    </row>
    <row r="318" spans="3:10" ht="15.75" customHeight="1">
      <c r="C318" s="2"/>
      <c r="E318" s="2"/>
      <c r="G318" s="2"/>
      <c r="I318" s="2"/>
      <c r="J318" s="2"/>
    </row>
    <row r="319" spans="3:10" ht="15.75" customHeight="1">
      <c r="C319" s="2"/>
      <c r="E319" s="2"/>
      <c r="G319" s="2"/>
      <c r="I319" s="2"/>
      <c r="J319" s="2"/>
    </row>
    <row r="320" spans="3:10" ht="15.75" customHeight="1">
      <c r="C320" s="2"/>
      <c r="E320" s="2"/>
      <c r="G320" s="2"/>
      <c r="I320" s="2"/>
      <c r="J320" s="2"/>
    </row>
    <row r="321" spans="3:10" ht="15.75" customHeight="1">
      <c r="C321" s="2"/>
      <c r="E321" s="2"/>
      <c r="G321" s="2"/>
      <c r="I321" s="2"/>
      <c r="J321" s="2"/>
    </row>
    <row r="322" spans="3:10" ht="15.75" customHeight="1">
      <c r="C322" s="2"/>
      <c r="E322" s="2"/>
      <c r="G322" s="2"/>
      <c r="I322" s="2"/>
      <c r="J322" s="2"/>
    </row>
    <row r="323" spans="3:10" ht="15.75" customHeight="1">
      <c r="C323" s="2"/>
      <c r="E323" s="2"/>
      <c r="G323" s="2"/>
      <c r="I323" s="2"/>
      <c r="J323" s="2"/>
    </row>
    <row r="324" spans="3:10" ht="15.75" customHeight="1">
      <c r="C324" s="2"/>
      <c r="E324" s="2"/>
      <c r="G324" s="2"/>
      <c r="I324" s="2"/>
      <c r="J324" s="2"/>
    </row>
    <row r="325" spans="3:10" ht="15.75" customHeight="1">
      <c r="C325" s="2"/>
      <c r="E325" s="2"/>
      <c r="G325" s="2"/>
      <c r="I325" s="2"/>
      <c r="J325" s="2"/>
    </row>
    <row r="326" spans="3:10" ht="15.75" customHeight="1">
      <c r="C326" s="2"/>
      <c r="E326" s="2"/>
      <c r="G326" s="2"/>
      <c r="I326" s="2"/>
      <c r="J326" s="2"/>
    </row>
    <row r="327" spans="3:10" ht="15.75" customHeight="1">
      <c r="C327" s="2"/>
      <c r="E327" s="2"/>
      <c r="G327" s="2"/>
      <c r="I327" s="2"/>
      <c r="J327" s="2"/>
    </row>
    <row r="328" spans="3:10" ht="15.75" customHeight="1">
      <c r="C328" s="2"/>
      <c r="E328" s="2"/>
      <c r="G328" s="2"/>
      <c r="I328" s="2"/>
      <c r="J328" s="2"/>
    </row>
    <row r="329" spans="3:10" ht="15.75" customHeight="1">
      <c r="C329" s="2"/>
      <c r="E329" s="2"/>
      <c r="G329" s="2"/>
      <c r="I329" s="2"/>
      <c r="J329" s="2"/>
    </row>
    <row r="330" spans="3:10" ht="15.75" customHeight="1">
      <c r="C330" s="2"/>
      <c r="E330" s="2"/>
      <c r="G330" s="2"/>
      <c r="I330" s="2"/>
      <c r="J330" s="2"/>
    </row>
    <row r="331" spans="3:10" ht="15.75" customHeight="1">
      <c r="C331" s="2"/>
      <c r="E331" s="2"/>
      <c r="G331" s="2"/>
      <c r="I331" s="2"/>
      <c r="J331" s="2"/>
    </row>
    <row r="332" spans="3:10" ht="15.75" customHeight="1">
      <c r="C332" s="2"/>
      <c r="E332" s="2"/>
      <c r="G332" s="2"/>
      <c r="I332" s="2"/>
      <c r="J332" s="2"/>
    </row>
    <row r="333" spans="3:10" ht="15.75" customHeight="1">
      <c r="C333" s="2"/>
      <c r="E333" s="2"/>
      <c r="G333" s="2"/>
      <c r="I333" s="2"/>
      <c r="J333" s="2"/>
    </row>
    <row r="334" spans="3:10" ht="15.75" customHeight="1">
      <c r="C334" s="2"/>
      <c r="E334" s="2"/>
      <c r="G334" s="2"/>
      <c r="I334" s="2"/>
      <c r="J334" s="2"/>
    </row>
    <row r="335" spans="3:10" ht="15.75" customHeight="1">
      <c r="C335" s="2"/>
      <c r="E335" s="2"/>
      <c r="G335" s="2"/>
      <c r="I335" s="2"/>
      <c r="J335" s="2"/>
    </row>
    <row r="336" spans="3:10" ht="15.75" customHeight="1">
      <c r="C336" s="2"/>
      <c r="E336" s="2"/>
      <c r="G336" s="2"/>
      <c r="I336" s="2"/>
      <c r="J336" s="2"/>
    </row>
    <row r="337" spans="3:10" ht="15.75" customHeight="1">
      <c r="C337" s="2"/>
      <c r="E337" s="2"/>
      <c r="G337" s="2"/>
      <c r="I337" s="2"/>
      <c r="J337" s="2"/>
    </row>
    <row r="338" spans="3:10" ht="15.75" customHeight="1">
      <c r="C338" s="2"/>
      <c r="E338" s="2"/>
      <c r="G338" s="2"/>
      <c r="I338" s="2"/>
      <c r="J338" s="2"/>
    </row>
    <row r="339" spans="3:10" ht="15.75" customHeight="1">
      <c r="C339" s="2"/>
      <c r="E339" s="2"/>
      <c r="G339" s="2"/>
      <c r="I339" s="2"/>
      <c r="J339" s="2"/>
    </row>
    <row r="340" spans="3:10" ht="15.75" customHeight="1">
      <c r="C340" s="2"/>
      <c r="E340" s="2"/>
      <c r="G340" s="2"/>
      <c r="I340" s="2"/>
      <c r="J340" s="2"/>
    </row>
    <row r="341" spans="3:10" ht="15.75" customHeight="1">
      <c r="C341" s="2"/>
      <c r="E341" s="2"/>
      <c r="G341" s="2"/>
      <c r="I341" s="2"/>
      <c r="J341" s="2"/>
    </row>
    <row r="342" spans="3:10" ht="15.75" customHeight="1">
      <c r="C342" s="2"/>
      <c r="E342" s="2"/>
      <c r="G342" s="2"/>
      <c r="I342" s="2"/>
      <c r="J342" s="2"/>
    </row>
    <row r="343" spans="3:10" ht="15.75" customHeight="1">
      <c r="C343" s="2"/>
      <c r="E343" s="2"/>
      <c r="G343" s="2"/>
      <c r="I343" s="2"/>
      <c r="J343" s="2"/>
    </row>
    <row r="344" spans="3:10" ht="15.75" customHeight="1">
      <c r="C344" s="2"/>
      <c r="E344" s="2"/>
      <c r="G344" s="2"/>
      <c r="I344" s="2"/>
      <c r="J344" s="2"/>
    </row>
    <row r="345" spans="3:10" ht="15.75" customHeight="1">
      <c r="C345" s="2"/>
      <c r="E345" s="2"/>
      <c r="G345" s="2"/>
      <c r="I345" s="2"/>
      <c r="J345" s="2"/>
    </row>
    <row r="346" spans="3:10" ht="15.75" customHeight="1">
      <c r="C346" s="2"/>
      <c r="E346" s="2"/>
      <c r="G346" s="2"/>
      <c r="I346" s="2"/>
      <c r="J346" s="2"/>
    </row>
    <row r="347" spans="3:10" ht="15.75" customHeight="1">
      <c r="C347" s="2"/>
      <c r="E347" s="2"/>
      <c r="G347" s="2"/>
      <c r="I347" s="2"/>
      <c r="J347" s="2"/>
    </row>
    <row r="348" spans="3:10" ht="15.75" customHeight="1">
      <c r="C348" s="2"/>
      <c r="E348" s="2"/>
      <c r="G348" s="2"/>
      <c r="I348" s="2"/>
      <c r="J348" s="2"/>
    </row>
    <row r="349" spans="3:10" ht="15.75" customHeight="1">
      <c r="C349" s="2"/>
      <c r="E349" s="2"/>
      <c r="G349" s="2"/>
      <c r="I349" s="2"/>
      <c r="J349" s="2"/>
    </row>
    <row r="350" spans="3:10" ht="15.75" customHeight="1">
      <c r="C350" s="2"/>
      <c r="E350" s="2"/>
      <c r="G350" s="2"/>
      <c r="I350" s="2"/>
      <c r="J350" s="2"/>
    </row>
    <row r="351" spans="3:10" ht="15.75" customHeight="1">
      <c r="C351" s="2"/>
      <c r="E351" s="2"/>
      <c r="G351" s="2"/>
      <c r="I351" s="2"/>
      <c r="J351" s="2"/>
    </row>
    <row r="352" spans="3:10" ht="15.75" customHeight="1">
      <c r="C352" s="2"/>
      <c r="E352" s="2"/>
      <c r="G352" s="2"/>
      <c r="I352" s="2"/>
      <c r="J352" s="2"/>
    </row>
    <row r="353" spans="3:10" ht="15.75" customHeight="1">
      <c r="C353" s="2"/>
      <c r="E353" s="2"/>
      <c r="G353" s="2"/>
      <c r="I353" s="2"/>
      <c r="J353" s="2"/>
    </row>
    <row r="354" spans="3:10" ht="15.75" customHeight="1">
      <c r="C354" s="2"/>
      <c r="E354" s="2"/>
      <c r="G354" s="2"/>
      <c r="I354" s="2"/>
      <c r="J354" s="2"/>
    </row>
    <row r="355" spans="3:10" ht="15.75" customHeight="1">
      <c r="C355" s="2"/>
      <c r="E355" s="2"/>
      <c r="G355" s="2"/>
      <c r="I355" s="2"/>
      <c r="J355" s="2"/>
    </row>
    <row r="356" spans="3:10" ht="15.75" customHeight="1">
      <c r="C356" s="2"/>
      <c r="E356" s="2"/>
      <c r="G356" s="2"/>
      <c r="I356" s="2"/>
      <c r="J356" s="2"/>
    </row>
    <row r="357" spans="3:10" ht="15.75" customHeight="1">
      <c r="C357" s="2"/>
      <c r="E357" s="2"/>
      <c r="G357" s="2"/>
      <c r="I357" s="2"/>
      <c r="J357" s="2"/>
    </row>
    <row r="358" spans="3:10" ht="15.75" customHeight="1">
      <c r="C358" s="2"/>
      <c r="E358" s="2"/>
      <c r="G358" s="2"/>
      <c r="I358" s="2"/>
      <c r="J358" s="2"/>
    </row>
    <row r="359" spans="3:10" ht="15.75" customHeight="1">
      <c r="C359" s="2"/>
      <c r="E359" s="2"/>
      <c r="G359" s="2"/>
      <c r="I359" s="2"/>
      <c r="J359" s="2"/>
    </row>
    <row r="360" spans="3:10" ht="15.75" customHeight="1">
      <c r="C360" s="2"/>
      <c r="E360" s="2"/>
      <c r="G360" s="2"/>
      <c r="I360" s="2"/>
      <c r="J360" s="2"/>
    </row>
    <row r="361" spans="3:10" ht="15.75" customHeight="1">
      <c r="C361" s="2"/>
      <c r="E361" s="2"/>
      <c r="G361" s="2"/>
      <c r="I361" s="2"/>
      <c r="J361" s="2"/>
    </row>
    <row r="362" spans="3:10" ht="15.75" customHeight="1">
      <c r="C362" s="2"/>
      <c r="E362" s="2"/>
      <c r="G362" s="2"/>
      <c r="I362" s="2"/>
      <c r="J362" s="2"/>
    </row>
    <row r="363" spans="3:10" ht="15.75" customHeight="1">
      <c r="C363" s="2"/>
      <c r="E363" s="2"/>
      <c r="G363" s="2"/>
      <c r="I363" s="2"/>
      <c r="J363" s="2"/>
    </row>
    <row r="364" spans="3:10" ht="15.75" customHeight="1">
      <c r="C364" s="2"/>
      <c r="E364" s="2"/>
      <c r="G364" s="2"/>
      <c r="I364" s="2"/>
      <c r="J364" s="2"/>
    </row>
    <row r="365" spans="3:10" ht="15.75" customHeight="1">
      <c r="C365" s="2"/>
      <c r="E365" s="2"/>
      <c r="G365" s="2"/>
      <c r="I365" s="2"/>
      <c r="J365" s="2"/>
    </row>
    <row r="366" spans="3:10" ht="15.75" customHeight="1">
      <c r="C366" s="2"/>
      <c r="E366" s="2"/>
      <c r="G366" s="2"/>
      <c r="I366" s="2"/>
      <c r="J366" s="2"/>
    </row>
    <row r="367" spans="3:10" ht="15.75" customHeight="1">
      <c r="C367" s="2"/>
      <c r="E367" s="2"/>
      <c r="G367" s="2"/>
      <c r="I367" s="2"/>
      <c r="J367" s="2"/>
    </row>
    <row r="368" spans="3:10" ht="15.75" customHeight="1">
      <c r="C368" s="2"/>
      <c r="E368" s="2"/>
      <c r="G368" s="2"/>
      <c r="I368" s="2"/>
      <c r="J368" s="2"/>
    </row>
    <row r="369" spans="3:10" ht="15.75" customHeight="1">
      <c r="C369" s="2"/>
      <c r="E369" s="2"/>
      <c r="G369" s="2"/>
      <c r="I369" s="2"/>
      <c r="J369" s="2"/>
    </row>
    <row r="370" spans="3:10" ht="15.75" customHeight="1">
      <c r="C370" s="2"/>
      <c r="E370" s="2"/>
      <c r="G370" s="2"/>
      <c r="I370" s="2"/>
      <c r="J370" s="2"/>
    </row>
    <row r="371" spans="3:10" ht="15.75" customHeight="1">
      <c r="C371" s="2"/>
      <c r="E371" s="2"/>
      <c r="G371" s="2"/>
      <c r="I371" s="2"/>
      <c r="J371" s="2"/>
    </row>
    <row r="372" spans="3:10" ht="15.75" customHeight="1">
      <c r="C372" s="2"/>
      <c r="E372" s="2"/>
      <c r="G372" s="2"/>
      <c r="I372" s="2"/>
      <c r="J372" s="2"/>
    </row>
    <row r="373" spans="3:10" ht="15.75" customHeight="1">
      <c r="C373" s="2"/>
      <c r="E373" s="2"/>
      <c r="G373" s="2"/>
      <c r="I373" s="2"/>
      <c r="J373" s="2"/>
    </row>
    <row r="374" spans="3:10" ht="15.75" customHeight="1">
      <c r="C374" s="2"/>
      <c r="E374" s="2"/>
      <c r="G374" s="2"/>
      <c r="I374" s="2"/>
      <c r="J374" s="2"/>
    </row>
    <row r="375" spans="3:10" ht="15.75" customHeight="1">
      <c r="C375" s="2"/>
      <c r="E375" s="2"/>
      <c r="G375" s="2"/>
      <c r="I375" s="2"/>
      <c r="J375" s="2"/>
    </row>
    <row r="376" spans="3:10" ht="15.75" customHeight="1">
      <c r="C376" s="2"/>
      <c r="E376" s="2"/>
      <c r="G376" s="2"/>
      <c r="I376" s="2"/>
      <c r="J376" s="2"/>
    </row>
    <row r="377" spans="3:10" ht="15.75" customHeight="1">
      <c r="C377" s="2"/>
      <c r="E377" s="2"/>
      <c r="G377" s="2"/>
      <c r="I377" s="2"/>
      <c r="J377" s="2"/>
    </row>
    <row r="378" spans="3:10" ht="15.75" customHeight="1">
      <c r="C378" s="2"/>
      <c r="E378" s="2"/>
      <c r="G378" s="2"/>
      <c r="I378" s="2"/>
      <c r="J378" s="2"/>
    </row>
    <row r="379" spans="3:10" ht="15.75" customHeight="1">
      <c r="C379" s="2"/>
      <c r="E379" s="2"/>
      <c r="G379" s="2"/>
      <c r="I379" s="2"/>
      <c r="J379" s="2"/>
    </row>
    <row r="380" spans="3:10" ht="15.75" customHeight="1">
      <c r="C380" s="2"/>
      <c r="E380" s="2"/>
      <c r="G380" s="2"/>
      <c r="I380" s="2"/>
      <c r="J380" s="2"/>
    </row>
    <row r="381" spans="3:10" ht="15.75" customHeight="1">
      <c r="C381" s="2"/>
      <c r="E381" s="2"/>
      <c r="G381" s="2"/>
      <c r="I381" s="2"/>
      <c r="J381" s="2"/>
    </row>
    <row r="382" spans="3:10" ht="15.75" customHeight="1">
      <c r="C382" s="2"/>
      <c r="E382" s="2"/>
      <c r="G382" s="2"/>
      <c r="I382" s="2"/>
      <c r="J382" s="2"/>
    </row>
    <row r="383" spans="3:10" ht="15.75" customHeight="1">
      <c r="C383" s="2"/>
      <c r="E383" s="2"/>
      <c r="G383" s="2"/>
      <c r="I383" s="2"/>
      <c r="J383" s="2"/>
    </row>
    <row r="384" spans="3:10" ht="15.75" customHeight="1">
      <c r="C384" s="2"/>
      <c r="E384" s="2"/>
      <c r="G384" s="2"/>
      <c r="I384" s="2"/>
      <c r="J384" s="2"/>
    </row>
    <row r="385" spans="3:10" ht="15.75" customHeight="1">
      <c r="C385" s="2"/>
      <c r="E385" s="2"/>
      <c r="G385" s="2"/>
      <c r="I385" s="2"/>
      <c r="J385" s="2"/>
    </row>
    <row r="386" spans="3:10" ht="15.75" customHeight="1">
      <c r="C386" s="2"/>
      <c r="E386" s="2"/>
      <c r="G386" s="2"/>
      <c r="I386" s="2"/>
      <c r="J386" s="2"/>
    </row>
    <row r="387" spans="3:10" ht="15.75" customHeight="1">
      <c r="C387" s="2"/>
      <c r="E387" s="2"/>
      <c r="G387" s="2"/>
      <c r="I387" s="2"/>
      <c r="J387" s="2"/>
    </row>
    <row r="388" spans="3:10" ht="15.75" customHeight="1">
      <c r="C388" s="2"/>
      <c r="E388" s="2"/>
      <c r="G388" s="2"/>
      <c r="I388" s="2"/>
      <c r="J388" s="2"/>
    </row>
    <row r="389" spans="3:10" ht="15.75" customHeight="1">
      <c r="C389" s="2"/>
      <c r="E389" s="2"/>
      <c r="G389" s="2"/>
      <c r="I389" s="2"/>
      <c r="J389" s="2"/>
    </row>
    <row r="390" spans="3:10" ht="15.75" customHeight="1">
      <c r="C390" s="2"/>
      <c r="E390" s="2"/>
      <c r="G390" s="2"/>
      <c r="I390" s="2"/>
      <c r="J390" s="2"/>
    </row>
    <row r="391" spans="3:10" ht="15.75" customHeight="1">
      <c r="C391" s="2"/>
      <c r="E391" s="2"/>
      <c r="G391" s="2"/>
      <c r="I391" s="2"/>
      <c r="J391" s="2"/>
    </row>
    <row r="392" spans="3:10" ht="15.75" customHeight="1">
      <c r="C392" s="2"/>
      <c r="E392" s="2"/>
      <c r="G392" s="2"/>
      <c r="I392" s="2"/>
      <c r="J392" s="2"/>
    </row>
    <row r="393" spans="3:10" ht="15.75" customHeight="1">
      <c r="C393" s="2"/>
      <c r="E393" s="2"/>
      <c r="G393" s="2"/>
      <c r="I393" s="2"/>
      <c r="J393" s="2"/>
    </row>
    <row r="394" spans="3:10" ht="15.75" customHeight="1">
      <c r="C394" s="2"/>
      <c r="E394" s="2"/>
      <c r="G394" s="2"/>
      <c r="I394" s="2"/>
      <c r="J394" s="2"/>
    </row>
    <row r="395" spans="3:10" ht="15.75" customHeight="1">
      <c r="C395" s="2"/>
      <c r="E395" s="2"/>
      <c r="G395" s="2"/>
      <c r="I395" s="2"/>
      <c r="J395" s="2"/>
    </row>
    <row r="396" spans="3:10" ht="15.75" customHeight="1">
      <c r="C396" s="2"/>
      <c r="E396" s="2"/>
      <c r="G396" s="2"/>
      <c r="I396" s="2"/>
      <c r="J396" s="2"/>
    </row>
    <row r="397" spans="3:10" ht="15.75" customHeight="1">
      <c r="C397" s="2"/>
      <c r="E397" s="2"/>
      <c r="G397" s="2"/>
      <c r="I397" s="2"/>
      <c r="J397" s="2"/>
    </row>
    <row r="398" spans="3:10" ht="15.75" customHeight="1">
      <c r="C398" s="2"/>
      <c r="E398" s="2"/>
      <c r="G398" s="2"/>
      <c r="I398" s="2"/>
      <c r="J398" s="2"/>
    </row>
    <row r="399" spans="3:10" ht="15.75" customHeight="1">
      <c r="C399" s="2"/>
      <c r="E399" s="2"/>
      <c r="G399" s="2"/>
      <c r="I399" s="2"/>
      <c r="J399" s="2"/>
    </row>
    <row r="400" spans="3:10" ht="15.75" customHeight="1">
      <c r="C400" s="2"/>
      <c r="E400" s="2"/>
      <c r="G400" s="2"/>
      <c r="I400" s="2"/>
      <c r="J400" s="2"/>
    </row>
    <row r="401" spans="3:10" ht="15.75" customHeight="1">
      <c r="C401" s="2"/>
      <c r="E401" s="2"/>
      <c r="G401" s="2"/>
      <c r="I401" s="2"/>
      <c r="J401" s="2"/>
    </row>
    <row r="402" spans="3:10" ht="15.75" customHeight="1">
      <c r="C402" s="2"/>
      <c r="E402" s="2"/>
      <c r="G402" s="2"/>
      <c r="I402" s="2"/>
      <c r="J402" s="2"/>
    </row>
    <row r="403" spans="3:10" ht="15.75" customHeight="1">
      <c r="C403" s="2"/>
      <c r="E403" s="2"/>
      <c r="G403" s="2"/>
      <c r="I403" s="2"/>
      <c r="J403" s="2"/>
    </row>
    <row r="404" spans="3:10" ht="15.75" customHeight="1">
      <c r="C404" s="2"/>
      <c r="E404" s="2"/>
      <c r="G404" s="2"/>
      <c r="I404" s="2"/>
      <c r="J404" s="2"/>
    </row>
    <row r="405" spans="3:10" ht="15.75" customHeight="1">
      <c r="C405" s="2"/>
      <c r="E405" s="2"/>
      <c r="G405" s="2"/>
      <c r="I405" s="2"/>
      <c r="J405" s="2"/>
    </row>
    <row r="406" spans="3:10" ht="15.75" customHeight="1">
      <c r="C406" s="2"/>
      <c r="E406" s="2"/>
      <c r="G406" s="2"/>
      <c r="I406" s="2"/>
      <c r="J406" s="2"/>
    </row>
    <row r="407" spans="3:10" ht="15.75" customHeight="1">
      <c r="C407" s="2"/>
      <c r="E407" s="2"/>
      <c r="G407" s="2"/>
      <c r="I407" s="2"/>
      <c r="J407" s="2"/>
    </row>
    <row r="408" spans="3:10" ht="15.75" customHeight="1">
      <c r="C408" s="2"/>
      <c r="E408" s="2"/>
      <c r="G408" s="2"/>
      <c r="I408" s="2"/>
      <c r="J408" s="2"/>
    </row>
    <row r="409" spans="3:10" ht="15.75" customHeight="1">
      <c r="C409" s="2"/>
      <c r="E409" s="2"/>
      <c r="G409" s="2"/>
      <c r="I409" s="2"/>
      <c r="J409" s="2"/>
    </row>
    <row r="410" spans="3:10" ht="15.75" customHeight="1">
      <c r="C410" s="2"/>
      <c r="E410" s="2"/>
      <c r="G410" s="2"/>
      <c r="I410" s="2"/>
      <c r="J410" s="2"/>
    </row>
    <row r="411" spans="3:10" ht="15.75" customHeight="1">
      <c r="C411" s="2"/>
      <c r="E411" s="2"/>
      <c r="G411" s="2"/>
      <c r="I411" s="2"/>
      <c r="J411" s="2"/>
    </row>
    <row r="412" spans="3:10" ht="15.75" customHeight="1">
      <c r="C412" s="2"/>
      <c r="E412" s="2"/>
      <c r="G412" s="2"/>
      <c r="I412" s="2"/>
      <c r="J412" s="2"/>
    </row>
    <row r="413" spans="3:10" ht="15.75" customHeight="1">
      <c r="C413" s="2"/>
      <c r="E413" s="2"/>
      <c r="G413" s="2"/>
      <c r="I413" s="2"/>
      <c r="J413" s="2"/>
    </row>
    <row r="414" spans="3:10" ht="15.75" customHeight="1">
      <c r="C414" s="2"/>
      <c r="E414" s="2"/>
      <c r="G414" s="2"/>
      <c r="I414" s="2"/>
      <c r="J414" s="2"/>
    </row>
    <row r="415" spans="3:10" ht="15.75" customHeight="1">
      <c r="C415" s="2"/>
      <c r="E415" s="2"/>
      <c r="G415" s="2"/>
      <c r="I415" s="2"/>
      <c r="J415" s="2"/>
    </row>
    <row r="416" spans="3:10" ht="15.75" customHeight="1">
      <c r="C416" s="2"/>
      <c r="E416" s="2"/>
      <c r="G416" s="2"/>
      <c r="I416" s="2"/>
      <c r="J416" s="2"/>
    </row>
    <row r="417" spans="3:10" ht="15.75" customHeight="1">
      <c r="C417" s="2"/>
      <c r="E417" s="2"/>
      <c r="G417" s="2"/>
      <c r="I417" s="2"/>
      <c r="J417" s="2"/>
    </row>
    <row r="418" spans="3:10" ht="15.75" customHeight="1">
      <c r="C418" s="2"/>
      <c r="E418" s="2"/>
      <c r="G418" s="2"/>
      <c r="I418" s="2"/>
      <c r="J418" s="2"/>
    </row>
    <row r="419" spans="3:10" ht="15.75" customHeight="1">
      <c r="C419" s="2"/>
      <c r="E419" s="2"/>
      <c r="G419" s="2"/>
      <c r="I419" s="2"/>
      <c r="J419" s="2"/>
    </row>
    <row r="420" spans="3:10" ht="15.75" customHeight="1">
      <c r="C420" s="2"/>
      <c r="E420" s="2"/>
      <c r="G420" s="2"/>
      <c r="I420" s="2"/>
      <c r="J420" s="2"/>
    </row>
    <row r="421" spans="3:10" ht="15.75" customHeight="1">
      <c r="C421" s="2"/>
      <c r="E421" s="2"/>
      <c r="G421" s="2"/>
      <c r="I421" s="2"/>
      <c r="J421" s="2"/>
    </row>
    <row r="422" spans="3:10" ht="15.75" customHeight="1">
      <c r="C422" s="2"/>
      <c r="E422" s="2"/>
      <c r="G422" s="2"/>
      <c r="I422" s="2"/>
      <c r="J422" s="2"/>
    </row>
    <row r="423" spans="3:10" ht="15.75" customHeight="1">
      <c r="C423" s="2"/>
      <c r="E423" s="2"/>
      <c r="G423" s="2"/>
      <c r="I423" s="2"/>
      <c r="J423" s="2"/>
    </row>
    <row r="424" spans="3:10" ht="15.75" customHeight="1">
      <c r="C424" s="2"/>
      <c r="E424" s="2"/>
      <c r="G424" s="2"/>
      <c r="I424" s="2"/>
      <c r="J424" s="2"/>
    </row>
    <row r="425" spans="3:10" ht="15.75" customHeight="1">
      <c r="C425" s="2"/>
      <c r="E425" s="2"/>
      <c r="G425" s="2"/>
      <c r="I425" s="2"/>
      <c r="J425" s="2"/>
    </row>
    <row r="426" spans="3:10" ht="15.75" customHeight="1">
      <c r="C426" s="2"/>
      <c r="E426" s="2"/>
      <c r="G426" s="2"/>
      <c r="I426" s="2"/>
      <c r="J426" s="2"/>
    </row>
    <row r="427" spans="3:10" ht="15.75" customHeight="1">
      <c r="C427" s="2"/>
      <c r="E427" s="2"/>
      <c r="G427" s="2"/>
      <c r="I427" s="2"/>
      <c r="J427" s="2"/>
    </row>
    <row r="428" spans="3:10" ht="15.75" customHeight="1">
      <c r="C428" s="2"/>
      <c r="E428" s="2"/>
      <c r="G428" s="2"/>
      <c r="I428" s="2"/>
      <c r="J428" s="2"/>
    </row>
    <row r="429" spans="3:10" ht="15.75" customHeight="1">
      <c r="C429" s="2"/>
      <c r="E429" s="2"/>
      <c r="G429" s="2"/>
      <c r="I429" s="2"/>
      <c r="J429" s="2"/>
    </row>
    <row r="430" spans="3:10" ht="15.75" customHeight="1">
      <c r="C430" s="2"/>
      <c r="E430" s="2"/>
      <c r="G430" s="2"/>
      <c r="I430" s="2"/>
      <c r="J430" s="2"/>
    </row>
    <row r="431" spans="3:10" ht="15.75" customHeight="1">
      <c r="C431" s="2"/>
      <c r="E431" s="2"/>
      <c r="G431" s="2"/>
      <c r="I431" s="2"/>
      <c r="J431" s="2"/>
    </row>
    <row r="432" spans="3:10" ht="15.75" customHeight="1">
      <c r="C432" s="2"/>
      <c r="E432" s="2"/>
      <c r="G432" s="2"/>
      <c r="I432" s="2"/>
      <c r="J432" s="2"/>
    </row>
    <row r="433" spans="3:10" ht="15.75" customHeight="1">
      <c r="C433" s="2"/>
      <c r="E433" s="2"/>
      <c r="G433" s="2"/>
      <c r="I433" s="2"/>
      <c r="J433" s="2"/>
    </row>
    <row r="434" spans="3:10" ht="15.75" customHeight="1">
      <c r="C434" s="2"/>
      <c r="E434" s="2"/>
      <c r="G434" s="2"/>
      <c r="I434" s="2"/>
      <c r="J434" s="2"/>
    </row>
    <row r="435" spans="3:10" ht="15.75" customHeight="1">
      <c r="C435" s="2"/>
      <c r="E435" s="2"/>
      <c r="G435" s="2"/>
      <c r="I435" s="2"/>
      <c r="J435" s="2"/>
    </row>
    <row r="436" spans="3:10" ht="15.75" customHeight="1">
      <c r="C436" s="2"/>
      <c r="E436" s="2"/>
      <c r="G436" s="2"/>
      <c r="I436" s="2"/>
      <c r="J436" s="2"/>
    </row>
    <row r="437" spans="3:10" ht="15.75" customHeight="1">
      <c r="C437" s="2"/>
      <c r="E437" s="2"/>
      <c r="G437" s="2"/>
      <c r="I437" s="2"/>
      <c r="J437" s="2"/>
    </row>
    <row r="438" spans="3:10" ht="15.75" customHeight="1">
      <c r="C438" s="2"/>
      <c r="E438" s="2"/>
      <c r="G438" s="2"/>
      <c r="I438" s="2"/>
      <c r="J438" s="2"/>
    </row>
    <row r="439" spans="3:10" ht="15.75" customHeight="1">
      <c r="C439" s="2"/>
      <c r="E439" s="2"/>
      <c r="G439" s="2"/>
      <c r="I439" s="2"/>
      <c r="J439" s="2"/>
    </row>
    <row r="440" spans="3:10" ht="15.75" customHeight="1">
      <c r="C440" s="2"/>
      <c r="E440" s="2"/>
      <c r="G440" s="2"/>
      <c r="I440" s="2"/>
      <c r="J440" s="2"/>
    </row>
    <row r="441" spans="3:10" ht="15.75" customHeight="1">
      <c r="C441" s="2"/>
      <c r="E441" s="2"/>
      <c r="G441" s="2"/>
      <c r="I441" s="2"/>
      <c r="J441" s="2"/>
    </row>
    <row r="442" spans="3:10" ht="15.75" customHeight="1">
      <c r="C442" s="2"/>
      <c r="E442" s="2"/>
      <c r="G442" s="2"/>
      <c r="I442" s="2"/>
      <c r="J442" s="2"/>
    </row>
    <row r="443" spans="3:10" ht="15.75" customHeight="1">
      <c r="C443" s="2"/>
      <c r="E443" s="2"/>
      <c r="G443" s="2"/>
      <c r="I443" s="2"/>
      <c r="J443" s="2"/>
    </row>
    <row r="444" spans="3:10" ht="15.75" customHeight="1">
      <c r="C444" s="2"/>
      <c r="E444" s="2"/>
      <c r="G444" s="2"/>
      <c r="I444" s="2"/>
      <c r="J444" s="2"/>
    </row>
    <row r="445" spans="3:10" ht="15.75" customHeight="1">
      <c r="C445" s="2"/>
      <c r="E445" s="2"/>
      <c r="G445" s="2"/>
      <c r="I445" s="2"/>
      <c r="J445" s="2"/>
    </row>
    <row r="446" spans="3:10" ht="15.75" customHeight="1">
      <c r="C446" s="2"/>
      <c r="E446" s="2"/>
      <c r="G446" s="2"/>
      <c r="I446" s="2"/>
      <c r="J446" s="2"/>
    </row>
    <row r="447" spans="3:10" ht="15.75" customHeight="1">
      <c r="C447" s="2"/>
      <c r="E447" s="2"/>
      <c r="G447" s="2"/>
      <c r="I447" s="2"/>
      <c r="J447" s="2"/>
    </row>
    <row r="448" spans="3:10" ht="15.75" customHeight="1">
      <c r="C448" s="2"/>
      <c r="E448" s="2"/>
      <c r="G448" s="2"/>
      <c r="I448" s="2"/>
      <c r="J448" s="2"/>
    </row>
    <row r="449" spans="3:10" ht="15.75" customHeight="1">
      <c r="C449" s="2"/>
      <c r="E449" s="2"/>
      <c r="G449" s="2"/>
      <c r="I449" s="2"/>
      <c r="J449" s="2"/>
    </row>
    <row r="450" spans="3:10" ht="15.75" customHeight="1">
      <c r="C450" s="2"/>
      <c r="E450" s="2"/>
      <c r="G450" s="2"/>
      <c r="I450" s="2"/>
      <c r="J450" s="2"/>
    </row>
    <row r="451" spans="3:10" ht="15.75" customHeight="1">
      <c r="C451" s="2"/>
      <c r="E451" s="2"/>
      <c r="G451" s="2"/>
      <c r="I451" s="2"/>
      <c r="J451" s="2"/>
    </row>
    <row r="452" spans="3:10" ht="15.75" customHeight="1">
      <c r="C452" s="2"/>
      <c r="E452" s="2"/>
      <c r="G452" s="2"/>
      <c r="I452" s="2"/>
      <c r="J452" s="2"/>
    </row>
    <row r="453" spans="3:10" ht="15.75" customHeight="1">
      <c r="C453" s="2"/>
      <c r="E453" s="2"/>
      <c r="G453" s="2"/>
      <c r="I453" s="2"/>
      <c r="J453" s="2"/>
    </row>
    <row r="454" spans="3:10" ht="15.75" customHeight="1">
      <c r="C454" s="2"/>
      <c r="E454" s="2"/>
      <c r="G454" s="2"/>
      <c r="I454" s="2"/>
      <c r="J454" s="2"/>
    </row>
    <row r="455" spans="3:10" ht="15.75" customHeight="1">
      <c r="C455" s="2"/>
      <c r="E455" s="2"/>
      <c r="G455" s="2"/>
      <c r="I455" s="2"/>
      <c r="J455" s="2"/>
    </row>
    <row r="456" spans="3:10" ht="15.75" customHeight="1">
      <c r="C456" s="2"/>
      <c r="E456" s="2"/>
      <c r="G456" s="2"/>
      <c r="I456" s="2"/>
      <c r="J456" s="2"/>
    </row>
    <row r="457" spans="3:10" ht="15.75" customHeight="1">
      <c r="C457" s="2"/>
      <c r="E457" s="2"/>
      <c r="G457" s="2"/>
      <c r="I457" s="2"/>
      <c r="J457" s="2"/>
    </row>
    <row r="458" spans="3:10" ht="15.75" customHeight="1">
      <c r="C458" s="2"/>
      <c r="E458" s="2"/>
      <c r="G458" s="2"/>
      <c r="I458" s="2"/>
      <c r="J458" s="2"/>
    </row>
    <row r="459" spans="3:10" ht="15.75" customHeight="1">
      <c r="C459" s="2"/>
      <c r="E459" s="2"/>
      <c r="G459" s="2"/>
      <c r="I459" s="2"/>
      <c r="J459" s="2"/>
    </row>
    <row r="460" spans="3:10" ht="15.75" customHeight="1">
      <c r="C460" s="2"/>
      <c r="E460" s="2"/>
      <c r="G460" s="2"/>
      <c r="I460" s="2"/>
      <c r="J460" s="2"/>
    </row>
    <row r="461" spans="3:10" ht="15.75" customHeight="1">
      <c r="C461" s="2"/>
      <c r="E461" s="2"/>
      <c r="G461" s="2"/>
      <c r="I461" s="2"/>
      <c r="J461" s="2"/>
    </row>
    <row r="462" spans="3:10" ht="15.75" customHeight="1">
      <c r="C462" s="2"/>
      <c r="E462" s="2"/>
      <c r="G462" s="2"/>
      <c r="I462" s="2"/>
      <c r="J462" s="2"/>
    </row>
    <row r="463" spans="3:10" ht="15.75" customHeight="1">
      <c r="C463" s="2"/>
      <c r="E463" s="2"/>
      <c r="G463" s="2"/>
      <c r="I463" s="2"/>
      <c r="J463" s="2"/>
    </row>
    <row r="464" spans="3:10" ht="15.75" customHeight="1">
      <c r="C464" s="2"/>
      <c r="E464" s="2"/>
      <c r="G464" s="2"/>
      <c r="I464" s="2"/>
      <c r="J464" s="2"/>
    </row>
    <row r="465" spans="3:10" ht="15.75" customHeight="1">
      <c r="C465" s="2"/>
      <c r="E465" s="2"/>
      <c r="G465" s="2"/>
      <c r="I465" s="2"/>
      <c r="J465" s="2"/>
    </row>
    <row r="466" spans="3:10" ht="15.75" customHeight="1">
      <c r="C466" s="2"/>
      <c r="E466" s="2"/>
      <c r="G466" s="2"/>
      <c r="I466" s="2"/>
      <c r="J466" s="2"/>
    </row>
    <row r="467" spans="3:10" ht="15.75" customHeight="1">
      <c r="C467" s="2"/>
      <c r="E467" s="2"/>
      <c r="G467" s="2"/>
      <c r="I467" s="2"/>
      <c r="J467" s="2"/>
    </row>
    <row r="468" spans="3:10" ht="15.75" customHeight="1">
      <c r="C468" s="2"/>
      <c r="E468" s="2"/>
      <c r="G468" s="2"/>
      <c r="I468" s="2"/>
      <c r="J468" s="2"/>
    </row>
    <row r="469" spans="3:10" ht="15.75" customHeight="1">
      <c r="C469" s="2"/>
      <c r="E469" s="2"/>
      <c r="G469" s="2"/>
      <c r="I469" s="2"/>
      <c r="J469" s="2"/>
    </row>
    <row r="470" spans="3:10" ht="15.75" customHeight="1">
      <c r="C470" s="2"/>
      <c r="E470" s="2"/>
      <c r="G470" s="2"/>
      <c r="I470" s="2"/>
      <c r="J470" s="2"/>
    </row>
    <row r="471" spans="3:10" ht="15.75" customHeight="1">
      <c r="C471" s="2"/>
      <c r="E471" s="2"/>
      <c r="G471" s="2"/>
      <c r="I471" s="2"/>
      <c r="J471" s="2"/>
    </row>
    <row r="472" spans="3:10" ht="15.75" customHeight="1">
      <c r="C472" s="2"/>
      <c r="E472" s="2"/>
      <c r="G472" s="2"/>
      <c r="I472" s="2"/>
      <c r="J472" s="2"/>
    </row>
    <row r="473" spans="3:10" ht="15.75" customHeight="1">
      <c r="C473" s="2"/>
      <c r="E473" s="2"/>
      <c r="G473" s="2"/>
      <c r="I473" s="2"/>
      <c r="J473" s="2"/>
    </row>
    <row r="474" spans="3:10" ht="15.75" customHeight="1">
      <c r="C474" s="2"/>
      <c r="E474" s="2"/>
      <c r="G474" s="2"/>
      <c r="I474" s="2"/>
      <c r="J474" s="2"/>
    </row>
    <row r="475" spans="3:10" ht="15.75" customHeight="1">
      <c r="C475" s="2"/>
      <c r="E475" s="2"/>
      <c r="G475" s="2"/>
      <c r="I475" s="2"/>
      <c r="J475" s="2"/>
    </row>
    <row r="476" spans="3:10" ht="15.75" customHeight="1">
      <c r="C476" s="2"/>
      <c r="E476" s="2"/>
      <c r="G476" s="2"/>
      <c r="I476" s="2"/>
      <c r="J476" s="2"/>
    </row>
    <row r="477" spans="3:10" ht="15.75" customHeight="1">
      <c r="C477" s="2"/>
      <c r="E477" s="2"/>
      <c r="G477" s="2"/>
      <c r="I477" s="2"/>
      <c r="J477" s="2"/>
    </row>
    <row r="478" spans="3:10" ht="15.75" customHeight="1">
      <c r="C478" s="2"/>
      <c r="E478" s="2"/>
      <c r="G478" s="2"/>
      <c r="I478" s="2"/>
      <c r="J478" s="2"/>
    </row>
    <row r="479" spans="3:10" ht="15.75" customHeight="1">
      <c r="C479" s="2"/>
      <c r="E479" s="2"/>
      <c r="G479" s="2"/>
      <c r="I479" s="2"/>
      <c r="J479" s="2"/>
    </row>
    <row r="480" spans="3:10" ht="15.75" customHeight="1">
      <c r="C480" s="2"/>
      <c r="E480" s="2"/>
      <c r="G480" s="2"/>
      <c r="I480" s="2"/>
      <c r="J480" s="2"/>
    </row>
    <row r="481" spans="3:10" ht="15.75" customHeight="1">
      <c r="C481" s="2"/>
      <c r="E481" s="2"/>
      <c r="G481" s="2"/>
      <c r="I481" s="2"/>
      <c r="J481" s="2"/>
    </row>
    <row r="482" spans="3:10" ht="15.75" customHeight="1">
      <c r="C482" s="2"/>
      <c r="E482" s="2"/>
      <c r="G482" s="2"/>
      <c r="I482" s="2"/>
      <c r="J482" s="2"/>
    </row>
    <row r="483" spans="3:10" ht="15.75" customHeight="1">
      <c r="C483" s="2"/>
      <c r="E483" s="2"/>
      <c r="G483" s="2"/>
      <c r="I483" s="2"/>
      <c r="J483" s="2"/>
    </row>
    <row r="484" spans="3:10" ht="15.75" customHeight="1">
      <c r="C484" s="2"/>
      <c r="E484" s="2"/>
      <c r="G484" s="2"/>
      <c r="I484" s="2"/>
      <c r="J484" s="2"/>
    </row>
    <row r="485" spans="3:10" ht="15.75" customHeight="1">
      <c r="C485" s="2"/>
      <c r="E485" s="2"/>
      <c r="G485" s="2"/>
      <c r="I485" s="2"/>
      <c r="J485" s="2"/>
    </row>
    <row r="486" spans="3:10" ht="15.75" customHeight="1">
      <c r="C486" s="2"/>
      <c r="E486" s="2"/>
      <c r="G486" s="2"/>
      <c r="I486" s="2"/>
      <c r="J486" s="2"/>
    </row>
    <row r="487" spans="3:10" ht="15.75" customHeight="1">
      <c r="C487" s="2"/>
      <c r="E487" s="2"/>
      <c r="G487" s="2"/>
      <c r="I487" s="2"/>
      <c r="J487" s="2"/>
    </row>
    <row r="488" spans="3:10" ht="15.75" customHeight="1">
      <c r="C488" s="2"/>
      <c r="E488" s="2"/>
      <c r="G488" s="2"/>
      <c r="I488" s="2"/>
      <c r="J488" s="2"/>
    </row>
    <row r="489" spans="3:10" ht="15.75" customHeight="1">
      <c r="C489" s="2"/>
      <c r="E489" s="2"/>
      <c r="G489" s="2"/>
      <c r="I489" s="2"/>
      <c r="J489" s="2"/>
    </row>
    <row r="490" spans="3:10" ht="15.75" customHeight="1">
      <c r="C490" s="2"/>
      <c r="E490" s="2"/>
      <c r="G490" s="2"/>
      <c r="I490" s="2"/>
      <c r="J490" s="2"/>
    </row>
    <row r="491" spans="3:10" ht="15.75" customHeight="1">
      <c r="C491" s="2"/>
      <c r="E491" s="2"/>
      <c r="G491" s="2"/>
      <c r="I491" s="2"/>
      <c r="J491" s="2"/>
    </row>
    <row r="492" spans="3:10" ht="15.75" customHeight="1">
      <c r="C492" s="2"/>
      <c r="E492" s="2"/>
      <c r="G492" s="2"/>
      <c r="I492" s="2"/>
      <c r="J492" s="2"/>
    </row>
    <row r="493" spans="3:10" ht="15.75" customHeight="1">
      <c r="C493" s="2"/>
      <c r="E493" s="2"/>
      <c r="G493" s="2"/>
      <c r="I493" s="2"/>
      <c r="J493" s="2"/>
    </row>
    <row r="494" spans="3:10" ht="15.75" customHeight="1">
      <c r="C494" s="2"/>
      <c r="E494" s="2"/>
      <c r="G494" s="2"/>
      <c r="I494" s="2"/>
      <c r="J494" s="2"/>
    </row>
    <row r="495" spans="3:10" ht="15.75" customHeight="1">
      <c r="C495" s="2"/>
      <c r="E495" s="2"/>
      <c r="G495" s="2"/>
      <c r="I495" s="2"/>
      <c r="J495" s="2"/>
    </row>
    <row r="496" spans="3:10" ht="15.75" customHeight="1">
      <c r="C496" s="2"/>
      <c r="E496" s="2"/>
      <c r="G496" s="2"/>
      <c r="I496" s="2"/>
      <c r="J496" s="2"/>
    </row>
    <row r="497" spans="3:10" ht="15.75" customHeight="1">
      <c r="C497" s="2"/>
      <c r="E497" s="2"/>
      <c r="G497" s="2"/>
      <c r="I497" s="2"/>
      <c r="J497" s="2"/>
    </row>
    <row r="498" spans="3:10" ht="15.75" customHeight="1">
      <c r="C498" s="2"/>
      <c r="E498" s="2"/>
      <c r="G498" s="2"/>
      <c r="I498" s="2"/>
      <c r="J498" s="2"/>
    </row>
    <row r="499" spans="3:10" ht="15.75" customHeight="1">
      <c r="C499" s="2"/>
      <c r="E499" s="2"/>
      <c r="G499" s="2"/>
      <c r="I499" s="2"/>
      <c r="J499" s="2"/>
    </row>
    <row r="500" spans="3:10" ht="15.75" customHeight="1">
      <c r="C500" s="2"/>
      <c r="E500" s="2"/>
      <c r="G500" s="2"/>
      <c r="I500" s="2"/>
      <c r="J500" s="2"/>
    </row>
    <row r="501" spans="3:10" ht="15.75" customHeight="1">
      <c r="C501" s="2"/>
      <c r="E501" s="2"/>
      <c r="G501" s="2"/>
      <c r="I501" s="2"/>
      <c r="J501" s="2"/>
    </row>
    <row r="502" spans="3:10" ht="15.75" customHeight="1">
      <c r="C502" s="2"/>
      <c r="E502" s="2"/>
      <c r="G502" s="2"/>
      <c r="I502" s="2"/>
      <c r="J502" s="2"/>
    </row>
    <row r="503" spans="3:10" ht="15.75" customHeight="1">
      <c r="C503" s="2"/>
      <c r="E503" s="2"/>
      <c r="G503" s="2"/>
      <c r="I503" s="2"/>
      <c r="J503" s="2"/>
    </row>
    <row r="504" spans="3:10" ht="15.75" customHeight="1">
      <c r="C504" s="2"/>
      <c r="E504" s="2"/>
      <c r="G504" s="2"/>
      <c r="I504" s="2"/>
      <c r="J504" s="2"/>
    </row>
    <row r="505" spans="3:10" ht="15.75" customHeight="1">
      <c r="C505" s="2"/>
      <c r="E505" s="2"/>
      <c r="G505" s="2"/>
      <c r="I505" s="2"/>
      <c r="J505" s="2"/>
    </row>
    <row r="506" spans="3:10" ht="15.75" customHeight="1">
      <c r="C506" s="2"/>
      <c r="E506" s="2"/>
      <c r="G506" s="2"/>
      <c r="I506" s="2"/>
      <c r="J506" s="2"/>
    </row>
    <row r="507" spans="3:10" ht="15.75" customHeight="1">
      <c r="C507" s="2"/>
      <c r="E507" s="2"/>
      <c r="G507" s="2"/>
      <c r="I507" s="2"/>
      <c r="J507" s="2"/>
    </row>
    <row r="508" spans="3:10" ht="15.75" customHeight="1">
      <c r="C508" s="2"/>
      <c r="E508" s="2"/>
      <c r="G508" s="2"/>
      <c r="I508" s="2"/>
      <c r="J508" s="2"/>
    </row>
    <row r="509" spans="3:10" ht="15.75" customHeight="1">
      <c r="C509" s="2"/>
      <c r="E509" s="2"/>
      <c r="G509" s="2"/>
      <c r="I509" s="2"/>
      <c r="J509" s="2"/>
    </row>
    <row r="510" spans="3:10" ht="15.75" customHeight="1">
      <c r="C510" s="2"/>
      <c r="E510" s="2"/>
      <c r="G510" s="2"/>
      <c r="I510" s="2"/>
      <c r="J510" s="2"/>
    </row>
    <row r="511" spans="3:10" ht="15.75" customHeight="1">
      <c r="C511" s="2"/>
      <c r="E511" s="2"/>
      <c r="G511" s="2"/>
      <c r="I511" s="2"/>
      <c r="J511" s="2"/>
    </row>
    <row r="512" spans="3:10" ht="15.75" customHeight="1">
      <c r="C512" s="2"/>
      <c r="E512" s="2"/>
      <c r="G512" s="2"/>
      <c r="I512" s="2"/>
      <c r="J512" s="2"/>
    </row>
    <row r="513" spans="3:10" ht="15.75" customHeight="1">
      <c r="C513" s="2"/>
      <c r="E513" s="2"/>
      <c r="G513" s="2"/>
      <c r="I513" s="2"/>
      <c r="J513" s="2"/>
    </row>
    <row r="514" spans="3:10" ht="15.75" customHeight="1">
      <c r="C514" s="2"/>
      <c r="E514" s="2"/>
      <c r="G514" s="2"/>
      <c r="I514" s="2"/>
      <c r="J514" s="2"/>
    </row>
    <row r="515" spans="3:10" ht="15.75" customHeight="1">
      <c r="C515" s="2"/>
      <c r="E515" s="2"/>
      <c r="G515" s="2"/>
      <c r="I515" s="2"/>
      <c r="J515" s="2"/>
    </row>
    <row r="516" spans="3:10" ht="15.75" customHeight="1">
      <c r="C516" s="2"/>
      <c r="E516" s="2"/>
      <c r="G516" s="2"/>
      <c r="I516" s="2"/>
      <c r="J516" s="2"/>
    </row>
    <row r="517" spans="3:10" ht="15.75" customHeight="1">
      <c r="C517" s="2"/>
      <c r="E517" s="2"/>
      <c r="G517" s="2"/>
      <c r="I517" s="2"/>
      <c r="J517" s="2"/>
    </row>
    <row r="518" spans="3:10" ht="15.75" customHeight="1">
      <c r="C518" s="2"/>
      <c r="E518" s="2"/>
      <c r="G518" s="2"/>
      <c r="I518" s="2"/>
      <c r="J518" s="2"/>
    </row>
    <row r="519" spans="3:10" ht="15.75" customHeight="1">
      <c r="C519" s="2"/>
      <c r="E519" s="2"/>
      <c r="G519" s="2"/>
      <c r="I519" s="2"/>
      <c r="J519" s="2"/>
    </row>
    <row r="520" spans="3:10" ht="15.75" customHeight="1">
      <c r="C520" s="2"/>
      <c r="E520" s="2"/>
      <c r="G520" s="2"/>
      <c r="I520" s="2"/>
      <c r="J520" s="2"/>
    </row>
    <row r="521" spans="3:10" ht="15.75" customHeight="1">
      <c r="C521" s="2"/>
      <c r="E521" s="2"/>
      <c r="G521" s="2"/>
      <c r="I521" s="2"/>
      <c r="J521" s="2"/>
    </row>
    <row r="522" spans="3:10" ht="15.75" customHeight="1">
      <c r="C522" s="2"/>
      <c r="E522" s="2"/>
      <c r="G522" s="2"/>
      <c r="I522" s="2"/>
      <c r="J522" s="2"/>
    </row>
    <row r="523" spans="3:10" ht="15.75" customHeight="1">
      <c r="C523" s="2"/>
      <c r="E523" s="2"/>
      <c r="G523" s="2"/>
      <c r="I523" s="2"/>
      <c r="J523" s="2"/>
    </row>
    <row r="524" spans="3:10" ht="15.75" customHeight="1">
      <c r="C524" s="2"/>
      <c r="E524" s="2"/>
      <c r="G524" s="2"/>
      <c r="I524" s="2"/>
      <c r="J524" s="2"/>
    </row>
    <row r="525" spans="3:10" ht="15.75" customHeight="1">
      <c r="C525" s="2"/>
      <c r="E525" s="2"/>
      <c r="G525" s="2"/>
      <c r="I525" s="2"/>
      <c r="J525" s="2"/>
    </row>
    <row r="526" spans="3:10" ht="15.75" customHeight="1">
      <c r="C526" s="2"/>
      <c r="E526" s="2"/>
      <c r="G526" s="2"/>
      <c r="I526" s="2"/>
      <c r="J526" s="2"/>
    </row>
    <row r="527" spans="3:10" ht="15.75" customHeight="1">
      <c r="C527" s="2"/>
      <c r="E527" s="2"/>
      <c r="G527" s="2"/>
      <c r="I527" s="2"/>
      <c r="J527" s="2"/>
    </row>
    <row r="528" spans="3:10" ht="15.75" customHeight="1">
      <c r="C528" s="2"/>
      <c r="E528" s="2"/>
      <c r="G528" s="2"/>
      <c r="I528" s="2"/>
      <c r="J528" s="2"/>
    </row>
    <row r="529" spans="3:10" ht="15.75" customHeight="1">
      <c r="C529" s="2"/>
      <c r="E529" s="2"/>
      <c r="G529" s="2"/>
      <c r="I529" s="2"/>
      <c r="J529" s="2"/>
    </row>
    <row r="530" spans="3:10" ht="15.75" customHeight="1">
      <c r="C530" s="2"/>
      <c r="E530" s="2"/>
      <c r="G530" s="2"/>
      <c r="I530" s="2"/>
      <c r="J530" s="2"/>
    </row>
    <row r="531" spans="3:10" ht="15.75" customHeight="1">
      <c r="C531" s="2"/>
      <c r="E531" s="2"/>
      <c r="G531" s="2"/>
      <c r="I531" s="2"/>
      <c r="J531" s="2"/>
    </row>
    <row r="532" spans="3:10" ht="15.75" customHeight="1">
      <c r="C532" s="2"/>
      <c r="E532" s="2"/>
      <c r="G532" s="2"/>
      <c r="I532" s="2"/>
      <c r="J532" s="2"/>
    </row>
    <row r="533" spans="3:10" ht="15.75" customHeight="1">
      <c r="C533" s="2"/>
      <c r="E533" s="2"/>
      <c r="G533" s="2"/>
      <c r="I533" s="2"/>
      <c r="J533" s="2"/>
    </row>
    <row r="534" spans="3:10" ht="15.75" customHeight="1">
      <c r="C534" s="2"/>
      <c r="E534" s="2"/>
      <c r="G534" s="2"/>
      <c r="I534" s="2"/>
      <c r="J534" s="2"/>
    </row>
    <row r="535" spans="3:10" ht="15.75" customHeight="1">
      <c r="C535" s="2"/>
      <c r="E535" s="2"/>
      <c r="G535" s="2"/>
      <c r="I535" s="2"/>
      <c r="J535" s="2"/>
    </row>
    <row r="536" spans="3:10" ht="15.75" customHeight="1">
      <c r="C536" s="2"/>
      <c r="E536" s="2"/>
      <c r="G536" s="2"/>
      <c r="I536" s="2"/>
      <c r="J536" s="2"/>
    </row>
    <row r="537" spans="3:10" ht="15.75" customHeight="1">
      <c r="C537" s="2"/>
      <c r="E537" s="2"/>
      <c r="G537" s="2"/>
      <c r="I537" s="2"/>
      <c r="J537" s="2"/>
    </row>
    <row r="538" spans="3:10" ht="15.75" customHeight="1">
      <c r="C538" s="2"/>
      <c r="E538" s="2"/>
      <c r="G538" s="2"/>
      <c r="I538" s="2"/>
      <c r="J538" s="2"/>
    </row>
    <row r="539" spans="3:10" ht="15.75" customHeight="1">
      <c r="C539" s="2"/>
      <c r="E539" s="2"/>
      <c r="G539" s="2"/>
      <c r="I539" s="2"/>
      <c r="J539" s="2"/>
    </row>
    <row r="540" spans="3:10" ht="15.75" customHeight="1">
      <c r="C540" s="2"/>
      <c r="E540" s="2"/>
      <c r="G540" s="2"/>
      <c r="I540" s="2"/>
      <c r="J540" s="2"/>
    </row>
    <row r="541" spans="3:10" ht="15.75" customHeight="1">
      <c r="C541" s="2"/>
      <c r="E541" s="2"/>
      <c r="G541" s="2"/>
      <c r="I541" s="2"/>
      <c r="J541" s="2"/>
    </row>
    <row r="542" spans="3:10" ht="15.75" customHeight="1">
      <c r="C542" s="2"/>
      <c r="E542" s="2"/>
      <c r="G542" s="2"/>
      <c r="I542" s="2"/>
      <c r="J542" s="2"/>
    </row>
    <row r="543" spans="3:10" ht="15.75" customHeight="1">
      <c r="C543" s="2"/>
      <c r="E543" s="2"/>
      <c r="G543" s="2"/>
      <c r="I543" s="2"/>
      <c r="J543" s="2"/>
    </row>
    <row r="544" spans="3:10" ht="15.75" customHeight="1">
      <c r="C544" s="2"/>
      <c r="E544" s="2"/>
      <c r="G544" s="2"/>
      <c r="I544" s="2"/>
      <c r="J544" s="2"/>
    </row>
    <row r="545" spans="3:10" ht="15.75" customHeight="1">
      <c r="C545" s="2"/>
      <c r="E545" s="2"/>
      <c r="G545" s="2"/>
      <c r="I545" s="2"/>
      <c r="J545" s="2"/>
    </row>
    <row r="546" spans="3:10" ht="15.75" customHeight="1">
      <c r="C546" s="2"/>
      <c r="E546" s="2"/>
      <c r="G546" s="2"/>
      <c r="I546" s="2"/>
      <c r="J546" s="2"/>
    </row>
    <row r="547" spans="3:10" ht="15.75" customHeight="1">
      <c r="C547" s="2"/>
      <c r="E547" s="2"/>
      <c r="G547" s="2"/>
      <c r="I547" s="2"/>
      <c r="J547" s="2"/>
    </row>
    <row r="548" spans="3:10" ht="15.75" customHeight="1">
      <c r="C548" s="2"/>
      <c r="E548" s="2"/>
      <c r="G548" s="2"/>
      <c r="I548" s="2"/>
      <c r="J548" s="2"/>
    </row>
    <row r="549" spans="3:10" ht="15.75" customHeight="1">
      <c r="C549" s="2"/>
      <c r="E549" s="2"/>
      <c r="G549" s="2"/>
      <c r="I549" s="2"/>
      <c r="J549" s="2"/>
    </row>
    <row r="550" spans="3:10" ht="15.75" customHeight="1">
      <c r="C550" s="2"/>
      <c r="E550" s="2"/>
      <c r="G550" s="2"/>
      <c r="I550" s="2"/>
      <c r="J550" s="2"/>
    </row>
    <row r="551" spans="3:10" ht="15.75" customHeight="1">
      <c r="C551" s="2"/>
      <c r="E551" s="2"/>
      <c r="G551" s="2"/>
      <c r="I551" s="2"/>
      <c r="J551" s="2"/>
    </row>
    <row r="552" spans="3:10" ht="15.75" customHeight="1">
      <c r="C552" s="2"/>
      <c r="E552" s="2"/>
      <c r="G552" s="2"/>
      <c r="I552" s="2"/>
      <c r="J552" s="2"/>
    </row>
    <row r="553" spans="3:10" ht="15.75" customHeight="1">
      <c r="C553" s="2"/>
      <c r="E553" s="2"/>
      <c r="G553" s="2"/>
      <c r="I553" s="2"/>
      <c r="J553" s="2"/>
    </row>
    <row r="554" spans="3:10" ht="15.75" customHeight="1">
      <c r="C554" s="2"/>
      <c r="E554" s="2"/>
      <c r="G554" s="2"/>
      <c r="I554" s="2"/>
      <c r="J554" s="2"/>
    </row>
    <row r="555" spans="3:10" ht="15.75" customHeight="1">
      <c r="C555" s="2"/>
      <c r="E555" s="2"/>
      <c r="G555" s="2"/>
      <c r="I555" s="2"/>
      <c r="J555" s="2"/>
    </row>
    <row r="556" spans="3:10" ht="15.75" customHeight="1">
      <c r="C556" s="2"/>
      <c r="E556" s="2"/>
      <c r="G556" s="2"/>
      <c r="I556" s="2"/>
      <c r="J556" s="2"/>
    </row>
    <row r="557" spans="3:10" ht="15.75" customHeight="1">
      <c r="C557" s="2"/>
      <c r="E557" s="2"/>
      <c r="G557" s="2"/>
      <c r="I557" s="2"/>
      <c r="J557" s="2"/>
    </row>
    <row r="558" spans="3:10" ht="15.75" customHeight="1">
      <c r="C558" s="2"/>
      <c r="E558" s="2"/>
      <c r="G558" s="2"/>
      <c r="I558" s="2"/>
      <c r="J558" s="2"/>
    </row>
    <row r="559" spans="3:10" ht="15.75" customHeight="1">
      <c r="C559" s="2"/>
      <c r="E559" s="2"/>
      <c r="G559" s="2"/>
      <c r="I559" s="2"/>
      <c r="J559" s="2"/>
    </row>
    <row r="560" spans="3:10" ht="15.75" customHeight="1">
      <c r="C560" s="2"/>
      <c r="E560" s="2"/>
      <c r="G560" s="2"/>
      <c r="I560" s="2"/>
      <c r="J560" s="2"/>
    </row>
    <row r="561" spans="3:10" ht="15.75" customHeight="1">
      <c r="C561" s="2"/>
      <c r="E561" s="2"/>
      <c r="G561" s="2"/>
      <c r="I561" s="2"/>
      <c r="J561" s="2"/>
    </row>
    <row r="562" spans="3:10" ht="15.75" customHeight="1">
      <c r="C562" s="2"/>
      <c r="E562" s="2"/>
      <c r="G562" s="2"/>
      <c r="I562" s="2"/>
      <c r="J562" s="2"/>
    </row>
    <row r="563" spans="3:10" ht="15.75" customHeight="1">
      <c r="C563" s="2"/>
      <c r="E563" s="2"/>
      <c r="G563" s="2"/>
      <c r="I563" s="2"/>
      <c r="J563" s="2"/>
    </row>
    <row r="564" spans="3:10" ht="15.75" customHeight="1">
      <c r="C564" s="2"/>
      <c r="E564" s="2"/>
      <c r="G564" s="2"/>
      <c r="I564" s="2"/>
      <c r="J564" s="2"/>
    </row>
    <row r="565" spans="3:10" ht="15.75" customHeight="1">
      <c r="C565" s="2"/>
      <c r="E565" s="2"/>
      <c r="G565" s="2"/>
      <c r="I565" s="2"/>
      <c r="J565" s="2"/>
    </row>
    <row r="566" spans="3:10" ht="15.75" customHeight="1">
      <c r="C566" s="2"/>
      <c r="E566" s="2"/>
      <c r="G566" s="2"/>
      <c r="I566" s="2"/>
      <c r="J566" s="2"/>
    </row>
    <row r="567" spans="3:10" ht="15.75" customHeight="1">
      <c r="C567" s="2"/>
      <c r="E567" s="2"/>
      <c r="G567" s="2"/>
      <c r="I567" s="2"/>
      <c r="J567" s="2"/>
    </row>
    <row r="568" spans="3:10" ht="15.75" customHeight="1">
      <c r="C568" s="2"/>
      <c r="E568" s="2"/>
      <c r="G568" s="2"/>
      <c r="I568" s="2"/>
      <c r="J568" s="2"/>
    </row>
    <row r="569" spans="3:10" ht="15.75" customHeight="1">
      <c r="C569" s="2"/>
      <c r="E569" s="2"/>
      <c r="G569" s="2"/>
      <c r="I569" s="2"/>
      <c r="J569" s="2"/>
    </row>
    <row r="570" spans="3:10" ht="15.75" customHeight="1">
      <c r="C570" s="2"/>
      <c r="E570" s="2"/>
      <c r="G570" s="2"/>
      <c r="I570" s="2"/>
      <c r="J570" s="2"/>
    </row>
    <row r="571" spans="3:10" ht="15.75" customHeight="1">
      <c r="C571" s="2"/>
      <c r="E571" s="2"/>
      <c r="G571" s="2"/>
      <c r="I571" s="2"/>
      <c r="J571" s="2"/>
    </row>
    <row r="572" spans="3:10" ht="15.75" customHeight="1">
      <c r="C572" s="2"/>
      <c r="E572" s="2"/>
      <c r="G572" s="2"/>
      <c r="I572" s="2"/>
      <c r="J572" s="2"/>
    </row>
    <row r="573" spans="3:10" ht="15.75" customHeight="1">
      <c r="C573" s="2"/>
      <c r="E573" s="2"/>
      <c r="G573" s="2"/>
      <c r="I573" s="2"/>
      <c r="J573" s="2"/>
    </row>
    <row r="574" spans="3:10" ht="15.75" customHeight="1">
      <c r="C574" s="2"/>
      <c r="E574" s="2"/>
      <c r="G574" s="2"/>
      <c r="I574" s="2"/>
      <c r="J574" s="2"/>
    </row>
    <row r="575" spans="3:10" ht="15.75" customHeight="1">
      <c r="C575" s="2"/>
      <c r="E575" s="2"/>
      <c r="G575" s="2"/>
      <c r="I575" s="2"/>
      <c r="J575" s="2"/>
    </row>
    <row r="576" spans="3:10" ht="15.75" customHeight="1">
      <c r="C576" s="2"/>
      <c r="E576" s="2"/>
      <c r="G576" s="2"/>
      <c r="I576" s="2"/>
      <c r="J576" s="2"/>
    </row>
    <row r="577" spans="3:10" ht="15.75" customHeight="1">
      <c r="C577" s="2"/>
      <c r="E577" s="2"/>
      <c r="G577" s="2"/>
      <c r="I577" s="2"/>
      <c r="J577" s="2"/>
    </row>
    <row r="578" spans="3:10" ht="15.75" customHeight="1">
      <c r="C578" s="2"/>
      <c r="E578" s="2"/>
      <c r="G578" s="2"/>
      <c r="I578" s="2"/>
      <c r="J578" s="2"/>
    </row>
    <row r="579" spans="3:10" ht="15.75" customHeight="1">
      <c r="C579" s="2"/>
      <c r="E579" s="2"/>
      <c r="G579" s="2"/>
      <c r="I579" s="2"/>
      <c r="J579" s="2"/>
    </row>
    <row r="580" spans="3:10" ht="15.75" customHeight="1">
      <c r="C580" s="2"/>
      <c r="E580" s="2"/>
      <c r="G580" s="2"/>
      <c r="I580" s="2"/>
      <c r="J580" s="2"/>
    </row>
    <row r="581" spans="3:10" ht="15.75" customHeight="1">
      <c r="C581" s="2"/>
      <c r="E581" s="2"/>
      <c r="G581" s="2"/>
      <c r="I581" s="2"/>
      <c r="J581" s="2"/>
    </row>
    <row r="582" spans="3:10" ht="15.75" customHeight="1">
      <c r="C582" s="2"/>
      <c r="E582" s="2"/>
      <c r="G582" s="2"/>
      <c r="I582" s="2"/>
      <c r="J582" s="2"/>
    </row>
    <row r="583" spans="3:10" ht="15.75" customHeight="1">
      <c r="C583" s="2"/>
      <c r="E583" s="2"/>
      <c r="G583" s="2"/>
      <c r="I583" s="2"/>
      <c r="J583" s="2"/>
    </row>
    <row r="584" spans="3:10" ht="15.75" customHeight="1">
      <c r="C584" s="2"/>
      <c r="E584" s="2"/>
      <c r="G584" s="2"/>
      <c r="I584" s="2"/>
      <c r="J584" s="2"/>
    </row>
    <row r="585" spans="3:10" ht="15.75" customHeight="1">
      <c r="C585" s="2"/>
      <c r="E585" s="2"/>
      <c r="G585" s="2"/>
      <c r="I585" s="2"/>
      <c r="J585" s="2"/>
    </row>
    <row r="586" spans="3:10" ht="15.75" customHeight="1">
      <c r="C586" s="2"/>
      <c r="E586" s="2"/>
      <c r="G586" s="2"/>
      <c r="I586" s="2"/>
      <c r="J586" s="2"/>
    </row>
    <row r="587" spans="3:10" ht="15.75" customHeight="1">
      <c r="C587" s="2"/>
      <c r="E587" s="2"/>
      <c r="G587" s="2"/>
      <c r="I587" s="2"/>
      <c r="J587" s="2"/>
    </row>
    <row r="588" spans="3:10" ht="15.75" customHeight="1">
      <c r="C588" s="2"/>
      <c r="E588" s="2"/>
      <c r="G588" s="2"/>
      <c r="I588" s="2"/>
      <c r="J588" s="2"/>
    </row>
    <row r="589" spans="3:10" ht="15.75" customHeight="1">
      <c r="C589" s="2"/>
      <c r="E589" s="2"/>
      <c r="G589" s="2"/>
      <c r="I589" s="2"/>
      <c r="J589" s="2"/>
    </row>
    <row r="590" spans="3:10" ht="15.75" customHeight="1">
      <c r="C590" s="2"/>
      <c r="E590" s="2"/>
      <c r="G590" s="2"/>
      <c r="I590" s="2"/>
      <c r="J590" s="2"/>
    </row>
    <row r="591" spans="3:10" ht="15.75" customHeight="1">
      <c r="C591" s="2"/>
      <c r="E591" s="2"/>
      <c r="G591" s="2"/>
      <c r="I591" s="2"/>
      <c r="J591" s="2"/>
    </row>
    <row r="592" spans="3:10" ht="15.75" customHeight="1">
      <c r="C592" s="2"/>
      <c r="E592" s="2"/>
      <c r="G592" s="2"/>
      <c r="I592" s="2"/>
      <c r="J592" s="2"/>
    </row>
    <row r="593" spans="3:10" ht="15.75" customHeight="1">
      <c r="C593" s="2"/>
      <c r="E593" s="2"/>
      <c r="G593" s="2"/>
      <c r="I593" s="2"/>
      <c r="J593" s="2"/>
    </row>
    <row r="594" spans="3:10" ht="15.75" customHeight="1">
      <c r="C594" s="2"/>
      <c r="E594" s="2"/>
      <c r="G594" s="2"/>
      <c r="I594" s="2"/>
      <c r="J594" s="2"/>
    </row>
    <row r="595" spans="3:10" ht="15.75" customHeight="1">
      <c r="C595" s="2"/>
      <c r="E595" s="2"/>
      <c r="G595" s="2"/>
      <c r="I595" s="2"/>
      <c r="J595" s="2"/>
    </row>
    <row r="596" spans="3:10" ht="15.75" customHeight="1">
      <c r="C596" s="2"/>
      <c r="E596" s="2"/>
      <c r="G596" s="2"/>
      <c r="I596" s="2"/>
      <c r="J596" s="2"/>
    </row>
    <row r="597" spans="3:10" ht="15.75" customHeight="1">
      <c r="C597" s="2"/>
      <c r="E597" s="2"/>
      <c r="G597" s="2"/>
      <c r="I597" s="2"/>
      <c r="J597" s="2"/>
    </row>
    <row r="598" spans="3:10" ht="15.75" customHeight="1">
      <c r="C598" s="2"/>
      <c r="E598" s="2"/>
      <c r="G598" s="2"/>
      <c r="I598" s="2"/>
      <c r="J598" s="2"/>
    </row>
    <row r="599" spans="3:10" ht="15.75" customHeight="1">
      <c r="C599" s="2"/>
      <c r="E599" s="2"/>
      <c r="G599" s="2"/>
      <c r="I599" s="2"/>
      <c r="J599" s="2"/>
    </row>
    <row r="600" spans="3:10" ht="15.75" customHeight="1">
      <c r="C600" s="2"/>
      <c r="E600" s="2"/>
      <c r="G600" s="2"/>
      <c r="I600" s="2"/>
      <c r="J600" s="2"/>
    </row>
    <row r="601" spans="3:10" ht="15.75" customHeight="1">
      <c r="C601" s="2"/>
      <c r="E601" s="2"/>
      <c r="G601" s="2"/>
      <c r="I601" s="2"/>
      <c r="J601" s="2"/>
    </row>
    <row r="602" spans="3:10" ht="15.75" customHeight="1">
      <c r="C602" s="2"/>
      <c r="E602" s="2"/>
      <c r="G602" s="2"/>
      <c r="I602" s="2"/>
      <c r="J602" s="2"/>
    </row>
    <row r="603" spans="3:10" ht="15.75" customHeight="1">
      <c r="C603" s="2"/>
      <c r="E603" s="2"/>
      <c r="G603" s="2"/>
      <c r="I603" s="2"/>
      <c r="J603" s="2"/>
    </row>
    <row r="604" spans="3:10" ht="15.75" customHeight="1">
      <c r="C604" s="2"/>
      <c r="E604" s="2"/>
      <c r="G604" s="2"/>
      <c r="I604" s="2"/>
      <c r="J604" s="2"/>
    </row>
    <row r="605" spans="3:10" ht="15.75" customHeight="1">
      <c r="C605" s="2"/>
      <c r="E605" s="2"/>
      <c r="G605" s="2"/>
      <c r="I605" s="2"/>
      <c r="J605" s="2"/>
    </row>
    <row r="606" spans="3:10" ht="15.75" customHeight="1">
      <c r="C606" s="2"/>
      <c r="E606" s="2"/>
      <c r="G606" s="2"/>
      <c r="I606" s="2"/>
      <c r="J606" s="2"/>
    </row>
    <row r="607" spans="3:10" ht="15.75" customHeight="1">
      <c r="C607" s="2"/>
      <c r="E607" s="2"/>
      <c r="G607" s="2"/>
      <c r="I607" s="2"/>
      <c r="J607" s="2"/>
    </row>
    <row r="608" spans="3:10" ht="15.75" customHeight="1">
      <c r="C608" s="2"/>
      <c r="E608" s="2"/>
      <c r="G608" s="2"/>
      <c r="I608" s="2"/>
      <c r="J608" s="2"/>
    </row>
    <row r="609" spans="3:10" ht="15.75" customHeight="1">
      <c r="C609" s="2"/>
      <c r="E609" s="2"/>
      <c r="G609" s="2"/>
      <c r="I609" s="2"/>
      <c r="J609" s="2"/>
    </row>
    <row r="610" spans="3:10" ht="15.75" customHeight="1">
      <c r="C610" s="2"/>
      <c r="E610" s="2"/>
      <c r="G610" s="2"/>
      <c r="I610" s="2"/>
      <c r="J610" s="2"/>
    </row>
    <row r="611" spans="3:10" ht="15.75" customHeight="1">
      <c r="C611" s="2"/>
      <c r="E611" s="2"/>
      <c r="G611" s="2"/>
      <c r="I611" s="2"/>
      <c r="J611" s="2"/>
    </row>
    <row r="612" spans="3:10" ht="15.75" customHeight="1">
      <c r="C612" s="2"/>
      <c r="E612" s="2"/>
      <c r="G612" s="2"/>
      <c r="I612" s="2"/>
      <c r="J612" s="2"/>
    </row>
    <row r="613" spans="3:10" ht="15.75" customHeight="1">
      <c r="C613" s="2"/>
      <c r="E613" s="2"/>
      <c r="G613" s="2"/>
      <c r="I613" s="2"/>
      <c r="J613" s="2"/>
    </row>
    <row r="614" spans="3:10" ht="15.75" customHeight="1">
      <c r="C614" s="2"/>
      <c r="E614" s="2"/>
      <c r="G614" s="2"/>
      <c r="I614" s="2"/>
      <c r="J614" s="2"/>
    </row>
    <row r="615" spans="3:10" ht="15.75" customHeight="1">
      <c r="C615" s="2"/>
      <c r="E615" s="2"/>
      <c r="G615" s="2"/>
      <c r="I615" s="2"/>
      <c r="J615" s="2"/>
    </row>
    <row r="616" spans="3:10" ht="15.75" customHeight="1">
      <c r="C616" s="2"/>
      <c r="E616" s="2"/>
      <c r="G616" s="2"/>
      <c r="I616" s="2"/>
      <c r="J616" s="2"/>
    </row>
    <row r="617" spans="3:10" ht="15.75" customHeight="1">
      <c r="C617" s="2"/>
      <c r="E617" s="2"/>
      <c r="G617" s="2"/>
      <c r="I617" s="2"/>
      <c r="J617" s="2"/>
    </row>
    <row r="618" spans="3:10" ht="15.75" customHeight="1">
      <c r="C618" s="2"/>
      <c r="E618" s="2"/>
      <c r="G618" s="2"/>
      <c r="I618" s="2"/>
      <c r="J618" s="2"/>
    </row>
    <row r="619" spans="3:10" ht="15.75" customHeight="1">
      <c r="C619" s="2"/>
      <c r="E619" s="2"/>
      <c r="G619" s="2"/>
      <c r="I619" s="2"/>
      <c r="J619" s="2"/>
    </row>
    <row r="620" spans="3:10" ht="15.75" customHeight="1">
      <c r="C620" s="2"/>
      <c r="E620" s="2"/>
      <c r="G620" s="2"/>
      <c r="I620" s="2"/>
      <c r="J620" s="2"/>
    </row>
    <row r="621" spans="3:10" ht="15.75" customHeight="1">
      <c r="C621" s="2"/>
      <c r="E621" s="2"/>
      <c r="G621" s="2"/>
      <c r="I621" s="2"/>
      <c r="J621" s="2"/>
    </row>
    <row r="622" spans="3:10" ht="15.75" customHeight="1">
      <c r="C622" s="2"/>
      <c r="E622" s="2"/>
      <c r="G622" s="2"/>
      <c r="I622" s="2"/>
      <c r="J622" s="2"/>
    </row>
    <row r="623" spans="3:10" ht="15.75" customHeight="1">
      <c r="C623" s="2"/>
      <c r="E623" s="2"/>
      <c r="G623" s="2"/>
      <c r="I623" s="2"/>
      <c r="J623" s="2"/>
    </row>
    <row r="624" spans="3:10" ht="15.75" customHeight="1">
      <c r="C624" s="2"/>
      <c r="E624" s="2"/>
      <c r="G624" s="2"/>
      <c r="I624" s="2"/>
      <c r="J624" s="2"/>
    </row>
    <row r="625" spans="3:10" ht="15.75" customHeight="1">
      <c r="C625" s="2"/>
      <c r="E625" s="2"/>
      <c r="G625" s="2"/>
      <c r="I625" s="2"/>
      <c r="J625" s="2"/>
    </row>
    <row r="626" spans="3:10" ht="15.75" customHeight="1">
      <c r="C626" s="2"/>
      <c r="E626" s="2"/>
      <c r="G626" s="2"/>
      <c r="I626" s="2"/>
      <c r="J626" s="2"/>
    </row>
    <row r="627" spans="3:10" ht="15.75" customHeight="1">
      <c r="C627" s="2"/>
      <c r="E627" s="2"/>
      <c r="G627" s="2"/>
      <c r="I627" s="2"/>
      <c r="J627" s="2"/>
    </row>
    <row r="628" spans="3:10" ht="15.75" customHeight="1">
      <c r="C628" s="2"/>
      <c r="E628" s="2"/>
      <c r="G628" s="2"/>
      <c r="I628" s="2"/>
      <c r="J628" s="2"/>
    </row>
    <row r="629" spans="3:10" ht="15.75" customHeight="1">
      <c r="C629" s="2"/>
      <c r="E629" s="2"/>
      <c r="G629" s="2"/>
      <c r="I629" s="2"/>
      <c r="J629" s="2"/>
    </row>
    <row r="630" spans="3:10" ht="15.75" customHeight="1">
      <c r="C630" s="2"/>
      <c r="E630" s="2"/>
      <c r="G630" s="2"/>
      <c r="I630" s="2"/>
      <c r="J630" s="2"/>
    </row>
    <row r="631" spans="3:10" ht="15.75" customHeight="1">
      <c r="C631" s="2"/>
      <c r="E631" s="2"/>
      <c r="G631" s="2"/>
      <c r="I631" s="2"/>
      <c r="J631" s="2"/>
    </row>
    <row r="632" spans="3:10" ht="15.75" customHeight="1">
      <c r="C632" s="2"/>
      <c r="E632" s="2"/>
      <c r="G632" s="2"/>
      <c r="I632" s="2"/>
      <c r="J632" s="2"/>
    </row>
    <row r="633" spans="3:10" ht="15.75" customHeight="1">
      <c r="C633" s="2"/>
      <c r="E633" s="2"/>
      <c r="G633" s="2"/>
      <c r="I633" s="2"/>
      <c r="J633" s="2"/>
    </row>
    <row r="634" spans="3:10" ht="15.75" customHeight="1">
      <c r="C634" s="2"/>
      <c r="E634" s="2"/>
      <c r="G634" s="2"/>
      <c r="I634" s="2"/>
      <c r="J634" s="2"/>
    </row>
    <row r="635" spans="3:10" ht="15.75" customHeight="1">
      <c r="C635" s="2"/>
      <c r="E635" s="2"/>
      <c r="G635" s="2"/>
      <c r="I635" s="2"/>
      <c r="J635" s="2"/>
    </row>
    <row r="636" spans="3:10" ht="15.75" customHeight="1">
      <c r="C636" s="2"/>
      <c r="E636" s="2"/>
      <c r="G636" s="2"/>
      <c r="I636" s="2"/>
      <c r="J636" s="2"/>
    </row>
    <row r="637" spans="3:10" ht="15.75" customHeight="1">
      <c r="C637" s="2"/>
      <c r="E637" s="2"/>
      <c r="G637" s="2"/>
      <c r="I637" s="2"/>
      <c r="J637" s="2"/>
    </row>
    <row r="638" spans="3:10" ht="15.75" customHeight="1">
      <c r="C638" s="2"/>
      <c r="E638" s="2"/>
      <c r="G638" s="2"/>
      <c r="I638" s="2"/>
      <c r="J638" s="2"/>
    </row>
    <row r="639" spans="3:10" ht="15.75" customHeight="1">
      <c r="C639" s="2"/>
      <c r="E639" s="2"/>
      <c r="G639" s="2"/>
      <c r="I639" s="2"/>
      <c r="J639" s="2"/>
    </row>
    <row r="640" spans="3:10" ht="15.75" customHeight="1">
      <c r="C640" s="2"/>
      <c r="E640" s="2"/>
      <c r="G640" s="2"/>
      <c r="I640" s="2"/>
      <c r="J640" s="2"/>
    </row>
    <row r="641" spans="3:10" ht="15.75" customHeight="1">
      <c r="C641" s="2"/>
      <c r="E641" s="2"/>
      <c r="G641" s="2"/>
      <c r="I641" s="2"/>
      <c r="J641" s="2"/>
    </row>
    <row r="642" spans="3:10" ht="15.75" customHeight="1">
      <c r="C642" s="2"/>
      <c r="E642" s="2"/>
      <c r="G642" s="2"/>
      <c r="I642" s="2"/>
      <c r="J642" s="2"/>
    </row>
    <row r="643" spans="3:10" ht="15.75" customHeight="1">
      <c r="C643" s="2"/>
      <c r="E643" s="2"/>
      <c r="G643" s="2"/>
      <c r="I643" s="2"/>
      <c r="J643" s="2"/>
    </row>
    <row r="644" spans="3:10" ht="15.75" customHeight="1">
      <c r="C644" s="2"/>
      <c r="E644" s="2"/>
      <c r="G644" s="2"/>
      <c r="I644" s="2"/>
      <c r="J644" s="2"/>
    </row>
    <row r="645" spans="3:10" ht="15.75" customHeight="1">
      <c r="C645" s="2"/>
      <c r="E645" s="2"/>
      <c r="G645" s="2"/>
      <c r="I645" s="2"/>
      <c r="J645" s="2"/>
    </row>
    <row r="646" spans="3:10" ht="15.75" customHeight="1">
      <c r="C646" s="2"/>
      <c r="E646" s="2"/>
      <c r="G646" s="2"/>
      <c r="I646" s="2"/>
      <c r="J646" s="2"/>
    </row>
    <row r="647" spans="3:10" ht="15.75" customHeight="1">
      <c r="C647" s="2"/>
      <c r="E647" s="2"/>
      <c r="G647" s="2"/>
      <c r="I647" s="2"/>
      <c r="J647" s="2"/>
    </row>
    <row r="648" spans="3:10" ht="15.75" customHeight="1">
      <c r="C648" s="2"/>
      <c r="E648" s="2"/>
      <c r="G648" s="2"/>
      <c r="I648" s="2"/>
      <c r="J648" s="2"/>
    </row>
    <row r="649" spans="3:10" ht="15.75" customHeight="1">
      <c r="C649" s="2"/>
      <c r="E649" s="2"/>
      <c r="G649" s="2"/>
      <c r="I649" s="2"/>
      <c r="J649" s="2"/>
    </row>
    <row r="650" spans="3:10" ht="15.75" customHeight="1">
      <c r="C650" s="2"/>
      <c r="E650" s="2"/>
      <c r="G650" s="2"/>
      <c r="I650" s="2"/>
      <c r="J650" s="2"/>
    </row>
    <row r="651" spans="3:10" ht="15.75" customHeight="1">
      <c r="C651" s="2"/>
      <c r="E651" s="2"/>
      <c r="G651" s="2"/>
      <c r="I651" s="2"/>
      <c r="J651" s="2"/>
    </row>
    <row r="652" spans="3:10" ht="15.75" customHeight="1">
      <c r="C652" s="2"/>
      <c r="E652" s="2"/>
      <c r="G652" s="2"/>
      <c r="I652" s="2"/>
      <c r="J652" s="2"/>
    </row>
    <row r="653" spans="3:10" ht="15.75" customHeight="1">
      <c r="C653" s="2"/>
      <c r="E653" s="2"/>
      <c r="G653" s="2"/>
      <c r="I653" s="2"/>
      <c r="J653" s="2"/>
    </row>
    <row r="654" spans="3:10" ht="15.75" customHeight="1">
      <c r="C654" s="2"/>
      <c r="E654" s="2"/>
      <c r="G654" s="2"/>
      <c r="I654" s="2"/>
      <c r="J654" s="2"/>
    </row>
    <row r="655" spans="3:10" ht="15.75" customHeight="1">
      <c r="C655" s="2"/>
      <c r="E655" s="2"/>
      <c r="G655" s="2"/>
      <c r="I655" s="2"/>
      <c r="J655" s="2"/>
    </row>
    <row r="656" spans="3:10" ht="15.75" customHeight="1">
      <c r="C656" s="2"/>
      <c r="E656" s="2"/>
      <c r="G656" s="2"/>
      <c r="I656" s="2"/>
      <c r="J656" s="2"/>
    </row>
    <row r="657" spans="3:10" ht="15.75" customHeight="1">
      <c r="C657" s="2"/>
      <c r="E657" s="2"/>
      <c r="G657" s="2"/>
      <c r="I657" s="2"/>
      <c r="J657" s="2"/>
    </row>
    <row r="658" spans="3:10" ht="15.75" customHeight="1">
      <c r="C658" s="2"/>
      <c r="E658" s="2"/>
      <c r="G658" s="2"/>
      <c r="I658" s="2"/>
      <c r="J658" s="2"/>
    </row>
    <row r="659" spans="3:10" ht="15.75" customHeight="1">
      <c r="C659" s="2"/>
      <c r="E659" s="2"/>
      <c r="G659" s="2"/>
      <c r="I659" s="2"/>
      <c r="J659" s="2"/>
    </row>
    <row r="660" spans="3:10" ht="15.75" customHeight="1">
      <c r="C660" s="2"/>
      <c r="E660" s="2"/>
      <c r="G660" s="2"/>
      <c r="I660" s="2"/>
      <c r="J660" s="2"/>
    </row>
    <row r="661" spans="3:10" ht="15.75" customHeight="1">
      <c r="C661" s="2"/>
      <c r="E661" s="2"/>
      <c r="G661" s="2"/>
      <c r="I661" s="2"/>
      <c r="J661" s="2"/>
    </row>
    <row r="662" spans="3:10" ht="15.75" customHeight="1">
      <c r="C662" s="2"/>
      <c r="E662" s="2"/>
      <c r="G662" s="2"/>
      <c r="I662" s="2"/>
      <c r="J662" s="2"/>
    </row>
    <row r="663" spans="3:10" ht="15.75" customHeight="1">
      <c r="C663" s="2"/>
      <c r="E663" s="2"/>
      <c r="G663" s="2"/>
      <c r="I663" s="2"/>
      <c r="J663" s="2"/>
    </row>
    <row r="664" spans="3:10" ht="15.75" customHeight="1">
      <c r="C664" s="2"/>
      <c r="E664" s="2"/>
      <c r="G664" s="2"/>
      <c r="I664" s="2"/>
      <c r="J664" s="2"/>
    </row>
    <row r="665" spans="3:10" ht="15.75" customHeight="1">
      <c r="C665" s="2"/>
      <c r="E665" s="2"/>
      <c r="G665" s="2"/>
      <c r="I665" s="2"/>
      <c r="J665" s="2"/>
    </row>
    <row r="666" spans="3:10" ht="15.75" customHeight="1">
      <c r="C666" s="2"/>
      <c r="E666" s="2"/>
      <c r="G666" s="2"/>
      <c r="I666" s="2"/>
      <c r="J666" s="2"/>
    </row>
    <row r="667" spans="3:10" ht="15.75" customHeight="1">
      <c r="C667" s="2"/>
      <c r="E667" s="2"/>
      <c r="G667" s="2"/>
      <c r="I667" s="2"/>
      <c r="J667" s="2"/>
    </row>
    <row r="668" spans="3:10" ht="15.75" customHeight="1">
      <c r="C668" s="2"/>
      <c r="E668" s="2"/>
      <c r="G668" s="2"/>
      <c r="I668" s="2"/>
      <c r="J668" s="2"/>
    </row>
    <row r="669" spans="3:10" ht="15.75" customHeight="1">
      <c r="C669" s="2"/>
      <c r="E669" s="2"/>
      <c r="G669" s="2"/>
      <c r="I669" s="2"/>
      <c r="J669" s="2"/>
    </row>
    <row r="670" spans="3:10" ht="15.75" customHeight="1">
      <c r="C670" s="2"/>
      <c r="E670" s="2"/>
      <c r="G670" s="2"/>
      <c r="I670" s="2"/>
      <c r="J670" s="2"/>
    </row>
    <row r="671" spans="3:10" ht="15.75" customHeight="1">
      <c r="C671" s="2"/>
      <c r="E671" s="2"/>
      <c r="G671" s="2"/>
      <c r="I671" s="2"/>
      <c r="J671" s="2"/>
    </row>
    <row r="672" spans="3:10" ht="15.75" customHeight="1">
      <c r="C672" s="2"/>
      <c r="E672" s="2"/>
      <c r="G672" s="2"/>
      <c r="I672" s="2"/>
      <c r="J672" s="2"/>
    </row>
    <row r="673" spans="3:10" ht="15.75" customHeight="1">
      <c r="C673" s="2"/>
      <c r="E673" s="2"/>
      <c r="G673" s="2"/>
      <c r="I673" s="2"/>
      <c r="J673" s="2"/>
    </row>
    <row r="674" spans="3:10" ht="15.75" customHeight="1">
      <c r="C674" s="2"/>
      <c r="E674" s="2"/>
      <c r="G674" s="2"/>
      <c r="I674" s="2"/>
      <c r="J674" s="2"/>
    </row>
    <row r="675" spans="3:10" ht="15.75" customHeight="1">
      <c r="C675" s="2"/>
      <c r="E675" s="2"/>
      <c r="G675" s="2"/>
      <c r="I675" s="2"/>
      <c r="J675" s="2"/>
    </row>
    <row r="676" spans="3:10" ht="15.75" customHeight="1">
      <c r="C676" s="2"/>
      <c r="E676" s="2"/>
      <c r="G676" s="2"/>
      <c r="I676" s="2"/>
      <c r="J676" s="2"/>
    </row>
    <row r="677" spans="3:10" ht="15.75" customHeight="1">
      <c r="C677" s="2"/>
      <c r="E677" s="2"/>
      <c r="G677" s="2"/>
      <c r="I677" s="2"/>
      <c r="J677" s="2"/>
    </row>
    <row r="678" spans="3:10" ht="15.75" customHeight="1">
      <c r="C678" s="2"/>
      <c r="E678" s="2"/>
      <c r="G678" s="2"/>
      <c r="I678" s="2"/>
      <c r="J678" s="2"/>
    </row>
    <row r="679" spans="3:10" ht="15.75" customHeight="1">
      <c r="C679" s="2"/>
      <c r="E679" s="2"/>
      <c r="G679" s="2"/>
      <c r="I679" s="2"/>
      <c r="J679" s="2"/>
    </row>
    <row r="680" spans="3:10" ht="15.75" customHeight="1">
      <c r="C680" s="2"/>
      <c r="E680" s="2"/>
      <c r="G680" s="2"/>
      <c r="I680" s="2"/>
      <c r="J680" s="2"/>
    </row>
    <row r="681" spans="3:10" ht="15.75" customHeight="1">
      <c r="C681" s="2"/>
      <c r="E681" s="2"/>
      <c r="G681" s="2"/>
      <c r="I681" s="2"/>
      <c r="J681" s="2"/>
    </row>
    <row r="682" spans="3:10" ht="15.75" customHeight="1">
      <c r="C682" s="2"/>
      <c r="E682" s="2"/>
      <c r="G682" s="2"/>
      <c r="I682" s="2"/>
      <c r="J682" s="2"/>
    </row>
    <row r="683" spans="3:10" ht="15.75" customHeight="1">
      <c r="C683" s="2"/>
      <c r="E683" s="2"/>
      <c r="G683" s="2"/>
      <c r="I683" s="2"/>
      <c r="J683" s="2"/>
    </row>
    <row r="684" spans="3:10" ht="15.75" customHeight="1">
      <c r="C684" s="2"/>
      <c r="E684" s="2"/>
      <c r="G684" s="2"/>
      <c r="I684" s="2"/>
      <c r="J684" s="2"/>
    </row>
    <row r="685" spans="3:10" ht="15.75" customHeight="1">
      <c r="C685" s="2"/>
      <c r="E685" s="2"/>
      <c r="G685" s="2"/>
      <c r="I685" s="2"/>
      <c r="J685" s="2"/>
    </row>
    <row r="686" spans="3:10" ht="15.75" customHeight="1">
      <c r="C686" s="2"/>
      <c r="E686" s="2"/>
      <c r="G686" s="2"/>
      <c r="I686" s="2"/>
      <c r="J686" s="2"/>
    </row>
    <row r="687" spans="3:10" ht="15.75" customHeight="1">
      <c r="C687" s="2"/>
      <c r="E687" s="2"/>
      <c r="G687" s="2"/>
      <c r="I687" s="2"/>
      <c r="J687" s="2"/>
    </row>
    <row r="688" spans="3:10" ht="15.75" customHeight="1">
      <c r="C688" s="2"/>
      <c r="E688" s="2"/>
      <c r="G688" s="2"/>
      <c r="I688" s="2"/>
      <c r="J688" s="2"/>
    </row>
    <row r="689" spans="3:10" ht="15.75" customHeight="1">
      <c r="C689" s="2"/>
      <c r="E689" s="2"/>
      <c r="G689" s="2"/>
      <c r="I689" s="2"/>
      <c r="J689" s="2"/>
    </row>
    <row r="690" spans="3:10" ht="15.75" customHeight="1">
      <c r="C690" s="2"/>
      <c r="E690" s="2"/>
      <c r="G690" s="2"/>
      <c r="I690" s="2"/>
      <c r="J690" s="2"/>
    </row>
    <row r="691" spans="3:10" ht="15.75" customHeight="1">
      <c r="C691" s="2"/>
      <c r="E691" s="2"/>
      <c r="G691" s="2"/>
      <c r="I691" s="2"/>
      <c r="J691" s="2"/>
    </row>
    <row r="692" spans="3:10" ht="15.75" customHeight="1">
      <c r="C692" s="2"/>
      <c r="E692" s="2"/>
      <c r="G692" s="2"/>
      <c r="I692" s="2"/>
      <c r="J692" s="2"/>
    </row>
    <row r="693" spans="3:10" ht="15.75" customHeight="1">
      <c r="C693" s="2"/>
      <c r="E693" s="2"/>
      <c r="G693" s="2"/>
      <c r="I693" s="2"/>
      <c r="J693" s="2"/>
    </row>
    <row r="694" spans="3:10" ht="15.75" customHeight="1">
      <c r="C694" s="2"/>
      <c r="E694" s="2"/>
      <c r="G694" s="2"/>
      <c r="I694" s="2"/>
      <c r="J694" s="2"/>
    </row>
    <row r="695" spans="3:10" ht="15.75" customHeight="1">
      <c r="C695" s="2"/>
      <c r="E695" s="2"/>
      <c r="G695" s="2"/>
      <c r="I695" s="2"/>
      <c r="J695" s="2"/>
    </row>
    <row r="696" spans="3:10" ht="15.75" customHeight="1">
      <c r="C696" s="2"/>
      <c r="E696" s="2"/>
      <c r="G696" s="2"/>
      <c r="I696" s="2"/>
      <c r="J696" s="2"/>
    </row>
    <row r="697" spans="3:10" ht="15.75" customHeight="1">
      <c r="C697" s="2"/>
      <c r="E697" s="2"/>
      <c r="G697" s="2"/>
      <c r="I697" s="2"/>
      <c r="J697" s="2"/>
    </row>
    <row r="698" spans="3:10" ht="15.75" customHeight="1">
      <c r="C698" s="2"/>
      <c r="E698" s="2"/>
      <c r="G698" s="2"/>
      <c r="I698" s="2"/>
      <c r="J698" s="2"/>
    </row>
    <row r="699" spans="3:10" ht="15.75" customHeight="1">
      <c r="C699" s="2"/>
      <c r="E699" s="2"/>
      <c r="G699" s="2"/>
      <c r="I699" s="2"/>
      <c r="J699" s="2"/>
    </row>
    <row r="700" spans="3:10" ht="15.75" customHeight="1">
      <c r="C700" s="2"/>
      <c r="E700" s="2"/>
      <c r="G700" s="2"/>
      <c r="I700" s="2"/>
      <c r="J700" s="2"/>
    </row>
    <row r="701" spans="3:10" ht="15.75" customHeight="1">
      <c r="C701" s="2"/>
      <c r="E701" s="2"/>
      <c r="G701" s="2"/>
      <c r="I701" s="2"/>
      <c r="J701" s="2"/>
    </row>
    <row r="702" spans="3:10" ht="15.75" customHeight="1">
      <c r="C702" s="2"/>
      <c r="E702" s="2"/>
      <c r="G702" s="2"/>
      <c r="I702" s="2"/>
      <c r="J702" s="2"/>
    </row>
    <row r="703" spans="3:10" ht="15.75" customHeight="1">
      <c r="C703" s="2"/>
      <c r="E703" s="2"/>
      <c r="G703" s="2"/>
      <c r="I703" s="2"/>
      <c r="J703" s="2"/>
    </row>
    <row r="704" spans="3:10" ht="15.75" customHeight="1">
      <c r="C704" s="2"/>
      <c r="E704" s="2"/>
      <c r="G704" s="2"/>
      <c r="I704" s="2"/>
      <c r="J704" s="2"/>
    </row>
    <row r="705" spans="3:10" ht="15.75" customHeight="1">
      <c r="C705" s="2"/>
      <c r="E705" s="2"/>
      <c r="G705" s="2"/>
      <c r="I705" s="2"/>
      <c r="J705" s="2"/>
    </row>
    <row r="706" spans="3:10" ht="15.75" customHeight="1">
      <c r="C706" s="2"/>
      <c r="E706" s="2"/>
      <c r="G706" s="2"/>
      <c r="I706" s="2"/>
      <c r="J706" s="2"/>
    </row>
    <row r="707" spans="3:10" ht="15.75" customHeight="1">
      <c r="C707" s="2"/>
      <c r="E707" s="2"/>
      <c r="G707" s="2"/>
      <c r="I707" s="2"/>
      <c r="J707" s="2"/>
    </row>
    <row r="708" spans="3:10" ht="15.75" customHeight="1">
      <c r="C708" s="2"/>
      <c r="E708" s="2"/>
      <c r="G708" s="2"/>
      <c r="I708" s="2"/>
      <c r="J708" s="2"/>
    </row>
    <row r="709" spans="3:10" ht="15.75" customHeight="1">
      <c r="C709" s="2"/>
      <c r="E709" s="2"/>
      <c r="G709" s="2"/>
      <c r="I709" s="2"/>
      <c r="J709" s="2"/>
    </row>
    <row r="710" spans="3:10" ht="15.75" customHeight="1">
      <c r="C710" s="2"/>
      <c r="E710" s="2"/>
      <c r="G710" s="2"/>
      <c r="I710" s="2"/>
      <c r="J710" s="2"/>
    </row>
    <row r="711" spans="3:10" ht="15.75" customHeight="1">
      <c r="C711" s="2"/>
      <c r="E711" s="2"/>
      <c r="G711" s="2"/>
      <c r="I711" s="2"/>
      <c r="J711" s="2"/>
    </row>
    <row r="712" spans="3:10" ht="15.75" customHeight="1">
      <c r="C712" s="2"/>
      <c r="E712" s="2"/>
      <c r="G712" s="2"/>
      <c r="I712" s="2"/>
      <c r="J712" s="2"/>
    </row>
    <row r="713" spans="3:10" ht="15.75" customHeight="1">
      <c r="C713" s="2"/>
      <c r="E713" s="2"/>
      <c r="G713" s="2"/>
      <c r="I713" s="2"/>
      <c r="J713" s="2"/>
    </row>
    <row r="714" spans="3:10" ht="15.75" customHeight="1">
      <c r="C714" s="2"/>
      <c r="E714" s="2"/>
      <c r="G714" s="2"/>
      <c r="I714" s="2"/>
      <c r="J714" s="2"/>
    </row>
    <row r="715" spans="3:10" ht="15.75" customHeight="1">
      <c r="C715" s="2"/>
      <c r="E715" s="2"/>
      <c r="G715" s="2"/>
      <c r="I715" s="2"/>
      <c r="J715" s="2"/>
    </row>
    <row r="716" spans="3:10" ht="15.75" customHeight="1">
      <c r="C716" s="2"/>
      <c r="E716" s="2"/>
      <c r="G716" s="2"/>
      <c r="I716" s="2"/>
      <c r="J716" s="2"/>
    </row>
    <row r="717" spans="3:10" ht="15.75" customHeight="1">
      <c r="C717" s="2"/>
      <c r="E717" s="2"/>
      <c r="G717" s="2"/>
      <c r="I717" s="2"/>
      <c r="J717" s="2"/>
    </row>
    <row r="718" spans="3:10" ht="15.75" customHeight="1">
      <c r="C718" s="2"/>
      <c r="E718" s="2"/>
      <c r="G718" s="2"/>
      <c r="I718" s="2"/>
      <c r="J718" s="2"/>
    </row>
    <row r="719" spans="3:10" ht="15.75" customHeight="1">
      <c r="C719" s="2"/>
      <c r="E719" s="2"/>
      <c r="G719" s="2"/>
      <c r="I719" s="2"/>
      <c r="J719" s="2"/>
    </row>
    <row r="720" spans="3:10" ht="15.75" customHeight="1">
      <c r="C720" s="2"/>
      <c r="E720" s="2"/>
      <c r="G720" s="2"/>
      <c r="I720" s="2"/>
      <c r="J720" s="2"/>
    </row>
    <row r="721" spans="3:10" ht="15.75" customHeight="1">
      <c r="C721" s="2"/>
      <c r="E721" s="2"/>
      <c r="G721" s="2"/>
      <c r="I721" s="2"/>
      <c r="J721" s="2"/>
    </row>
    <row r="722" spans="3:10" ht="15.75" customHeight="1">
      <c r="C722" s="2"/>
      <c r="E722" s="2"/>
      <c r="G722" s="2"/>
      <c r="I722" s="2"/>
      <c r="J722" s="2"/>
    </row>
    <row r="723" spans="3:10" ht="15.75" customHeight="1">
      <c r="C723" s="2"/>
      <c r="E723" s="2"/>
      <c r="G723" s="2"/>
      <c r="I723" s="2"/>
      <c r="J723" s="2"/>
    </row>
    <row r="724" spans="3:10" ht="15.75" customHeight="1">
      <c r="C724" s="2"/>
      <c r="E724" s="2"/>
      <c r="G724" s="2"/>
      <c r="I724" s="2"/>
      <c r="J724" s="2"/>
    </row>
    <row r="725" spans="3:10" ht="15.75" customHeight="1">
      <c r="C725" s="2"/>
      <c r="E725" s="2"/>
      <c r="G725" s="2"/>
      <c r="I725" s="2"/>
      <c r="J725" s="2"/>
    </row>
    <row r="726" spans="3:10" ht="15.75" customHeight="1">
      <c r="C726" s="2"/>
      <c r="E726" s="2"/>
      <c r="G726" s="2"/>
      <c r="I726" s="2"/>
      <c r="J726" s="2"/>
    </row>
    <row r="727" spans="3:10" ht="15.75" customHeight="1">
      <c r="C727" s="2"/>
      <c r="E727" s="2"/>
      <c r="G727" s="2"/>
      <c r="I727" s="2"/>
      <c r="J727" s="2"/>
    </row>
    <row r="728" spans="3:10" ht="15.75" customHeight="1">
      <c r="C728" s="2"/>
      <c r="E728" s="2"/>
      <c r="G728" s="2"/>
      <c r="I728" s="2"/>
      <c r="J728" s="2"/>
    </row>
    <row r="729" spans="3:10" ht="15.75" customHeight="1">
      <c r="C729" s="2"/>
      <c r="E729" s="2"/>
      <c r="G729" s="2"/>
      <c r="I729" s="2"/>
      <c r="J729" s="2"/>
    </row>
    <row r="730" spans="3:10" ht="15.75" customHeight="1">
      <c r="C730" s="2"/>
      <c r="E730" s="2"/>
      <c r="G730" s="2"/>
      <c r="I730" s="2"/>
      <c r="J730" s="2"/>
    </row>
    <row r="731" spans="3:10" ht="15.75" customHeight="1">
      <c r="C731" s="2"/>
      <c r="E731" s="2"/>
      <c r="G731" s="2"/>
      <c r="I731" s="2"/>
      <c r="J731" s="2"/>
    </row>
    <row r="732" spans="3:10" ht="15.75" customHeight="1">
      <c r="C732" s="2"/>
      <c r="E732" s="2"/>
      <c r="G732" s="2"/>
      <c r="I732" s="2"/>
      <c r="J732" s="2"/>
    </row>
    <row r="733" spans="3:10" ht="15.75" customHeight="1">
      <c r="C733" s="2"/>
      <c r="E733" s="2"/>
      <c r="G733" s="2"/>
      <c r="I733" s="2"/>
      <c r="J733" s="2"/>
    </row>
    <row r="734" spans="3:10" ht="15.75" customHeight="1">
      <c r="C734" s="2"/>
      <c r="E734" s="2"/>
      <c r="G734" s="2"/>
      <c r="I734" s="2"/>
      <c r="J734" s="2"/>
    </row>
    <row r="735" spans="3:10" ht="15.75" customHeight="1">
      <c r="C735" s="2"/>
      <c r="E735" s="2"/>
      <c r="G735" s="2"/>
      <c r="I735" s="2"/>
      <c r="J735" s="2"/>
    </row>
    <row r="736" spans="3:10" ht="15.75" customHeight="1">
      <c r="C736" s="2"/>
      <c r="E736" s="2"/>
      <c r="G736" s="2"/>
      <c r="I736" s="2"/>
      <c r="J736" s="2"/>
    </row>
    <row r="737" spans="3:10" ht="15.75" customHeight="1">
      <c r="C737" s="2"/>
      <c r="E737" s="2"/>
      <c r="G737" s="2"/>
      <c r="I737" s="2"/>
      <c r="J737" s="2"/>
    </row>
    <row r="738" spans="3:10" ht="15.75" customHeight="1">
      <c r="C738" s="2"/>
      <c r="E738" s="2"/>
      <c r="G738" s="2"/>
      <c r="I738" s="2"/>
      <c r="J738" s="2"/>
    </row>
    <row r="739" spans="3:10" ht="15.75" customHeight="1">
      <c r="C739" s="2"/>
      <c r="E739" s="2"/>
      <c r="G739" s="2"/>
      <c r="I739" s="2"/>
      <c r="J739" s="2"/>
    </row>
    <row r="740" spans="3:10" ht="15.75" customHeight="1">
      <c r="C740" s="2"/>
      <c r="E740" s="2"/>
      <c r="G740" s="2"/>
      <c r="I740" s="2"/>
      <c r="J740" s="2"/>
    </row>
    <row r="741" spans="3:10" ht="15.75" customHeight="1">
      <c r="C741" s="2"/>
      <c r="E741" s="2"/>
      <c r="G741" s="2"/>
      <c r="I741" s="2"/>
      <c r="J741" s="2"/>
    </row>
    <row r="742" spans="3:10" ht="15.75" customHeight="1">
      <c r="C742" s="2"/>
      <c r="E742" s="2"/>
      <c r="G742" s="2"/>
      <c r="I742" s="2"/>
      <c r="J742" s="2"/>
    </row>
    <row r="743" spans="3:10" ht="15.75" customHeight="1">
      <c r="C743" s="2"/>
      <c r="E743" s="2"/>
      <c r="G743" s="2"/>
      <c r="I743" s="2"/>
      <c r="J743" s="2"/>
    </row>
    <row r="744" spans="3:10" ht="15.75" customHeight="1">
      <c r="C744" s="2"/>
      <c r="E744" s="2"/>
      <c r="G744" s="2"/>
      <c r="I744" s="2"/>
      <c r="J744" s="2"/>
    </row>
    <row r="745" spans="3:10" ht="15.75" customHeight="1">
      <c r="C745" s="2"/>
      <c r="E745" s="2"/>
      <c r="G745" s="2"/>
      <c r="I745" s="2"/>
      <c r="J745" s="2"/>
    </row>
    <row r="746" spans="3:10" ht="15.75" customHeight="1">
      <c r="C746" s="2"/>
      <c r="E746" s="2"/>
      <c r="G746" s="2"/>
      <c r="I746" s="2"/>
      <c r="J746" s="2"/>
    </row>
    <row r="747" spans="3:10" ht="15.75" customHeight="1">
      <c r="C747" s="2"/>
      <c r="E747" s="2"/>
      <c r="G747" s="2"/>
      <c r="I747" s="2"/>
      <c r="J747" s="2"/>
    </row>
    <row r="748" spans="3:10" ht="15.75" customHeight="1">
      <c r="C748" s="2"/>
      <c r="E748" s="2"/>
      <c r="G748" s="2"/>
      <c r="I748" s="2"/>
      <c r="J748" s="2"/>
    </row>
    <row r="749" spans="3:10" ht="15.75" customHeight="1">
      <c r="C749" s="2"/>
      <c r="E749" s="2"/>
      <c r="G749" s="2"/>
      <c r="I749" s="2"/>
      <c r="J749" s="2"/>
    </row>
    <row r="750" spans="3:10" ht="15.75" customHeight="1">
      <c r="C750" s="2"/>
      <c r="E750" s="2"/>
      <c r="G750" s="2"/>
      <c r="I750" s="2"/>
      <c r="J750" s="2"/>
    </row>
    <row r="751" spans="3:10" ht="15.75" customHeight="1">
      <c r="C751" s="2"/>
      <c r="E751" s="2"/>
      <c r="G751" s="2"/>
      <c r="I751" s="2"/>
      <c r="J751" s="2"/>
    </row>
    <row r="752" spans="3:10" ht="15.75" customHeight="1">
      <c r="C752" s="2"/>
      <c r="E752" s="2"/>
      <c r="G752" s="2"/>
      <c r="I752" s="2"/>
      <c r="J752" s="2"/>
    </row>
    <row r="753" spans="3:10" ht="15.75" customHeight="1">
      <c r="C753" s="2"/>
      <c r="E753" s="2"/>
      <c r="G753" s="2"/>
      <c r="I753" s="2"/>
      <c r="J753" s="2"/>
    </row>
    <row r="754" spans="3:10" ht="15.75" customHeight="1">
      <c r="C754" s="2"/>
      <c r="E754" s="2"/>
      <c r="G754" s="2"/>
      <c r="I754" s="2"/>
      <c r="J754" s="2"/>
    </row>
    <row r="755" spans="3:10" ht="15.75" customHeight="1">
      <c r="C755" s="2"/>
      <c r="E755" s="2"/>
      <c r="G755" s="2"/>
      <c r="I755" s="2"/>
      <c r="J755" s="2"/>
    </row>
    <row r="756" spans="3:10" ht="15.75" customHeight="1">
      <c r="C756" s="2"/>
      <c r="E756" s="2"/>
      <c r="G756" s="2"/>
      <c r="I756" s="2"/>
      <c r="J756" s="2"/>
    </row>
    <row r="757" spans="3:10" ht="15.75" customHeight="1">
      <c r="C757" s="2"/>
      <c r="E757" s="2"/>
      <c r="G757" s="2"/>
      <c r="I757" s="2"/>
      <c r="J757" s="2"/>
    </row>
    <row r="758" spans="3:10" ht="15.75" customHeight="1">
      <c r="C758" s="2"/>
      <c r="E758" s="2"/>
      <c r="G758" s="2"/>
      <c r="I758" s="2"/>
      <c r="J758" s="2"/>
    </row>
    <row r="759" spans="3:10" ht="15.75" customHeight="1">
      <c r="C759" s="2"/>
      <c r="E759" s="2"/>
      <c r="G759" s="2"/>
      <c r="I759" s="2"/>
      <c r="J759" s="2"/>
    </row>
    <row r="760" spans="3:10" ht="15.75" customHeight="1">
      <c r="C760" s="2"/>
      <c r="E760" s="2"/>
      <c r="G760" s="2"/>
      <c r="I760" s="2"/>
      <c r="J760" s="2"/>
    </row>
    <row r="761" spans="3:10" ht="15.75" customHeight="1">
      <c r="C761" s="2"/>
      <c r="E761" s="2"/>
      <c r="G761" s="2"/>
      <c r="I761" s="2"/>
      <c r="J761" s="2"/>
    </row>
    <row r="762" spans="3:10" ht="15.75" customHeight="1">
      <c r="C762" s="2"/>
      <c r="E762" s="2"/>
      <c r="G762" s="2"/>
      <c r="I762" s="2"/>
      <c r="J762" s="2"/>
    </row>
    <row r="763" spans="3:10" ht="15.75" customHeight="1">
      <c r="C763" s="2"/>
      <c r="E763" s="2"/>
      <c r="G763" s="2"/>
      <c r="I763" s="2"/>
      <c r="J763" s="2"/>
    </row>
    <row r="764" spans="3:10" ht="15.75" customHeight="1">
      <c r="C764" s="2"/>
      <c r="E764" s="2"/>
      <c r="G764" s="2"/>
      <c r="I764" s="2"/>
      <c r="J764" s="2"/>
    </row>
    <row r="765" spans="3:10" ht="15.75" customHeight="1">
      <c r="C765" s="2"/>
      <c r="E765" s="2"/>
      <c r="G765" s="2"/>
      <c r="I765" s="2"/>
      <c r="J765" s="2"/>
    </row>
    <row r="766" spans="3:10" ht="15.75" customHeight="1">
      <c r="C766" s="2"/>
      <c r="E766" s="2"/>
      <c r="G766" s="2"/>
      <c r="I766" s="2"/>
      <c r="J766" s="2"/>
    </row>
    <row r="767" spans="3:10" ht="15.75" customHeight="1">
      <c r="C767" s="2"/>
      <c r="E767" s="2"/>
      <c r="G767" s="2"/>
      <c r="I767" s="2"/>
      <c r="J767" s="2"/>
    </row>
    <row r="768" spans="3:10" ht="15.75" customHeight="1">
      <c r="C768" s="2"/>
      <c r="E768" s="2"/>
      <c r="G768" s="2"/>
      <c r="I768" s="2"/>
      <c r="J768" s="2"/>
    </row>
    <row r="769" spans="3:10" ht="15.75" customHeight="1">
      <c r="C769" s="2"/>
      <c r="E769" s="2"/>
      <c r="G769" s="2"/>
      <c r="I769" s="2"/>
      <c r="J769" s="2"/>
    </row>
    <row r="770" spans="3:10" ht="15.75" customHeight="1">
      <c r="C770" s="2"/>
      <c r="E770" s="2"/>
      <c r="G770" s="2"/>
      <c r="I770" s="2"/>
      <c r="J770" s="2"/>
    </row>
    <row r="771" spans="3:10" ht="15.75" customHeight="1">
      <c r="C771" s="2"/>
      <c r="E771" s="2"/>
      <c r="G771" s="2"/>
      <c r="I771" s="2"/>
      <c r="J771" s="2"/>
    </row>
    <row r="772" spans="3:10" ht="15.75" customHeight="1">
      <c r="C772" s="2"/>
      <c r="E772" s="2"/>
      <c r="G772" s="2"/>
      <c r="I772" s="2"/>
      <c r="J772" s="2"/>
    </row>
    <row r="773" spans="3:10" ht="15.75" customHeight="1">
      <c r="C773" s="2"/>
      <c r="E773" s="2"/>
      <c r="G773" s="2"/>
      <c r="I773" s="2"/>
      <c r="J773" s="2"/>
    </row>
    <row r="774" spans="3:10" ht="15.75" customHeight="1">
      <c r="C774" s="2"/>
      <c r="E774" s="2"/>
      <c r="G774" s="2"/>
      <c r="I774" s="2"/>
      <c r="J774" s="2"/>
    </row>
    <row r="775" spans="3:10" ht="15.75" customHeight="1">
      <c r="C775" s="2"/>
      <c r="E775" s="2"/>
      <c r="G775" s="2"/>
      <c r="I775" s="2"/>
      <c r="J775" s="2"/>
    </row>
    <row r="776" spans="3:10" ht="15.75" customHeight="1">
      <c r="C776" s="2"/>
      <c r="E776" s="2"/>
      <c r="G776" s="2"/>
      <c r="I776" s="2"/>
      <c r="J776" s="2"/>
    </row>
    <row r="777" spans="3:10" ht="15.75" customHeight="1">
      <c r="C777" s="2"/>
      <c r="E777" s="2"/>
      <c r="G777" s="2"/>
      <c r="I777" s="2"/>
      <c r="J777" s="2"/>
    </row>
    <row r="778" spans="3:10" ht="15.75" customHeight="1">
      <c r="C778" s="2"/>
      <c r="E778" s="2"/>
      <c r="G778" s="2"/>
      <c r="I778" s="2"/>
      <c r="J778" s="2"/>
    </row>
    <row r="779" spans="3:10" ht="15.75" customHeight="1">
      <c r="C779" s="2"/>
      <c r="E779" s="2"/>
      <c r="G779" s="2"/>
      <c r="I779" s="2"/>
      <c r="J779" s="2"/>
    </row>
    <row r="780" spans="3:10" ht="15.75" customHeight="1">
      <c r="C780" s="2"/>
      <c r="E780" s="2"/>
      <c r="G780" s="2"/>
      <c r="I780" s="2"/>
      <c r="J780" s="2"/>
    </row>
    <row r="781" spans="3:10" ht="15.75" customHeight="1">
      <c r="C781" s="2"/>
      <c r="E781" s="2"/>
      <c r="G781" s="2"/>
      <c r="I781" s="2"/>
      <c r="J781" s="2"/>
    </row>
    <row r="782" spans="3:10" ht="15.75" customHeight="1">
      <c r="C782" s="2"/>
      <c r="E782" s="2"/>
      <c r="G782" s="2"/>
      <c r="I782" s="2"/>
      <c r="J782" s="2"/>
    </row>
    <row r="783" spans="3:10" ht="15.75" customHeight="1">
      <c r="C783" s="2"/>
      <c r="E783" s="2"/>
      <c r="G783" s="2"/>
      <c r="I783" s="2"/>
      <c r="J783" s="2"/>
    </row>
    <row r="784" spans="3:10" ht="15.75" customHeight="1">
      <c r="C784" s="2"/>
      <c r="E784" s="2"/>
      <c r="G784" s="2"/>
      <c r="I784" s="2"/>
      <c r="J784" s="2"/>
    </row>
    <row r="785" spans="3:10" ht="15.75" customHeight="1">
      <c r="C785" s="2"/>
      <c r="E785" s="2"/>
      <c r="G785" s="2"/>
      <c r="I785" s="2"/>
      <c r="J785" s="2"/>
    </row>
    <row r="786" spans="3:10" ht="15.75" customHeight="1">
      <c r="C786" s="2"/>
      <c r="E786" s="2"/>
      <c r="G786" s="2"/>
      <c r="I786" s="2"/>
      <c r="J786" s="2"/>
    </row>
    <row r="787" spans="3:10" ht="15.75" customHeight="1">
      <c r="C787" s="2"/>
      <c r="E787" s="2"/>
      <c r="G787" s="2"/>
      <c r="I787" s="2"/>
      <c r="J787" s="2"/>
    </row>
    <row r="788" spans="3:10" ht="15.75" customHeight="1">
      <c r="C788" s="2"/>
      <c r="E788" s="2"/>
      <c r="G788" s="2"/>
      <c r="I788" s="2"/>
      <c r="J788" s="2"/>
    </row>
    <row r="789" spans="3:10" ht="15.75" customHeight="1">
      <c r="C789" s="2"/>
      <c r="E789" s="2"/>
      <c r="G789" s="2"/>
      <c r="I789" s="2"/>
      <c r="J789" s="2"/>
    </row>
    <row r="790" spans="3:10" ht="15.75" customHeight="1">
      <c r="C790" s="2"/>
      <c r="E790" s="2"/>
      <c r="G790" s="2"/>
      <c r="I790" s="2"/>
      <c r="J790" s="2"/>
    </row>
    <row r="791" spans="3:10" ht="15.75" customHeight="1">
      <c r="C791" s="2"/>
      <c r="E791" s="2"/>
      <c r="G791" s="2"/>
      <c r="I791" s="2"/>
      <c r="J791" s="2"/>
    </row>
    <row r="792" spans="3:10" ht="15.75" customHeight="1">
      <c r="C792" s="2"/>
      <c r="E792" s="2"/>
      <c r="G792" s="2"/>
      <c r="I792" s="2"/>
      <c r="J792" s="2"/>
    </row>
    <row r="793" spans="3:10" ht="15.75" customHeight="1">
      <c r="C793" s="2"/>
      <c r="E793" s="2"/>
      <c r="G793" s="2"/>
      <c r="I793" s="2"/>
      <c r="J793" s="2"/>
    </row>
    <row r="794" spans="3:10" ht="15.75" customHeight="1">
      <c r="C794" s="2"/>
      <c r="E794" s="2"/>
      <c r="G794" s="2"/>
      <c r="I794" s="2"/>
      <c r="J794" s="2"/>
    </row>
    <row r="795" spans="3:10" ht="15.75" customHeight="1">
      <c r="C795" s="2"/>
      <c r="E795" s="2"/>
      <c r="G795" s="2"/>
      <c r="I795" s="2"/>
      <c r="J795" s="2"/>
    </row>
    <row r="796" spans="3:10" ht="15.75" customHeight="1">
      <c r="C796" s="2"/>
      <c r="E796" s="2"/>
      <c r="G796" s="2"/>
      <c r="I796" s="2"/>
      <c r="J796" s="2"/>
    </row>
    <row r="797" spans="3:10" ht="15.75" customHeight="1">
      <c r="C797" s="2"/>
      <c r="E797" s="2"/>
      <c r="G797" s="2"/>
      <c r="I797" s="2"/>
      <c r="J797" s="2"/>
    </row>
    <row r="798" spans="3:10" ht="15.75" customHeight="1">
      <c r="C798" s="2"/>
      <c r="E798" s="2"/>
      <c r="G798" s="2"/>
      <c r="I798" s="2"/>
      <c r="J798" s="2"/>
    </row>
    <row r="799" spans="3:10" ht="15.75" customHeight="1">
      <c r="C799" s="2"/>
      <c r="E799" s="2"/>
      <c r="G799" s="2"/>
      <c r="I799" s="2"/>
      <c r="J799" s="2"/>
    </row>
    <row r="800" spans="3:10" ht="15.75" customHeight="1">
      <c r="C800" s="2"/>
      <c r="E800" s="2"/>
      <c r="G800" s="2"/>
      <c r="I800" s="2"/>
      <c r="J800" s="2"/>
    </row>
    <row r="801" spans="3:10" ht="15.75" customHeight="1">
      <c r="C801" s="2"/>
      <c r="E801" s="2"/>
      <c r="G801" s="2"/>
      <c r="I801" s="2"/>
      <c r="J801" s="2"/>
    </row>
    <row r="802" spans="3:10" ht="15.75" customHeight="1">
      <c r="C802" s="2"/>
      <c r="E802" s="2"/>
      <c r="G802" s="2"/>
      <c r="I802" s="2"/>
      <c r="J802" s="2"/>
    </row>
    <row r="803" spans="3:10" ht="15.75" customHeight="1">
      <c r="C803" s="2"/>
      <c r="E803" s="2"/>
      <c r="G803" s="2"/>
      <c r="I803" s="2"/>
      <c r="J803" s="2"/>
    </row>
    <row r="804" spans="3:10" ht="15.75" customHeight="1">
      <c r="C804" s="2"/>
      <c r="E804" s="2"/>
      <c r="G804" s="2"/>
      <c r="I804" s="2"/>
      <c r="J804" s="2"/>
    </row>
    <row r="805" spans="3:10" ht="15.75" customHeight="1">
      <c r="C805" s="2"/>
      <c r="E805" s="2"/>
      <c r="G805" s="2"/>
      <c r="I805" s="2"/>
      <c r="J805" s="2"/>
    </row>
    <row r="806" spans="3:10" ht="15.75" customHeight="1">
      <c r="C806" s="2"/>
      <c r="E806" s="2"/>
      <c r="G806" s="2"/>
      <c r="I806" s="2"/>
      <c r="J806" s="2"/>
    </row>
    <row r="807" spans="3:10" ht="15.75" customHeight="1">
      <c r="C807" s="2"/>
      <c r="E807" s="2"/>
      <c r="G807" s="2"/>
      <c r="I807" s="2"/>
      <c r="J807" s="2"/>
    </row>
    <row r="808" spans="3:10" ht="15.75" customHeight="1">
      <c r="C808" s="2"/>
      <c r="E808" s="2"/>
      <c r="G808" s="2"/>
      <c r="I808" s="2"/>
      <c r="J808" s="2"/>
    </row>
    <row r="809" spans="3:10" ht="15.75" customHeight="1">
      <c r="C809" s="2"/>
      <c r="E809" s="2"/>
      <c r="G809" s="2"/>
      <c r="I809" s="2"/>
      <c r="J809" s="2"/>
    </row>
    <row r="810" spans="3:10" ht="15.75" customHeight="1">
      <c r="C810" s="2"/>
      <c r="E810" s="2"/>
      <c r="G810" s="2"/>
      <c r="I810" s="2"/>
      <c r="J810" s="2"/>
    </row>
    <row r="811" spans="3:10" ht="15.75" customHeight="1">
      <c r="C811" s="2"/>
      <c r="E811" s="2"/>
      <c r="G811" s="2"/>
      <c r="I811" s="2"/>
      <c r="J811" s="2"/>
    </row>
    <row r="812" spans="3:10" ht="15.75" customHeight="1">
      <c r="C812" s="2"/>
      <c r="E812" s="2"/>
      <c r="G812" s="2"/>
      <c r="I812" s="2"/>
      <c r="J812" s="2"/>
    </row>
    <row r="813" spans="3:10" ht="15.75" customHeight="1">
      <c r="C813" s="2"/>
      <c r="E813" s="2"/>
      <c r="G813" s="2"/>
      <c r="I813" s="2"/>
      <c r="J813" s="2"/>
    </row>
    <row r="814" spans="3:10" ht="15.75" customHeight="1">
      <c r="C814" s="2"/>
      <c r="E814" s="2"/>
      <c r="G814" s="2"/>
      <c r="I814" s="2"/>
      <c r="J814" s="2"/>
    </row>
    <row r="815" spans="3:10" ht="15.75" customHeight="1">
      <c r="C815" s="2"/>
      <c r="E815" s="2"/>
      <c r="G815" s="2"/>
      <c r="I815" s="2"/>
      <c r="J815" s="2"/>
    </row>
    <row r="816" spans="3:10" ht="15.75" customHeight="1">
      <c r="C816" s="2"/>
      <c r="E816" s="2"/>
      <c r="G816" s="2"/>
      <c r="I816" s="2"/>
      <c r="J816" s="2"/>
    </row>
    <row r="817" spans="3:10" ht="15.75" customHeight="1">
      <c r="C817" s="2"/>
      <c r="E817" s="2"/>
      <c r="G817" s="2"/>
      <c r="I817" s="2"/>
      <c r="J817" s="2"/>
    </row>
    <row r="818" spans="3:10" ht="15.75" customHeight="1">
      <c r="C818" s="2"/>
      <c r="E818" s="2"/>
      <c r="G818" s="2"/>
      <c r="I818" s="2"/>
      <c r="J818" s="2"/>
    </row>
    <row r="819" spans="3:10" ht="15.75" customHeight="1">
      <c r="C819" s="2"/>
      <c r="E819" s="2"/>
      <c r="G819" s="2"/>
      <c r="I819" s="2"/>
      <c r="J819" s="2"/>
    </row>
    <row r="820" spans="3:10" ht="15.75" customHeight="1">
      <c r="C820" s="2"/>
      <c r="E820" s="2"/>
      <c r="G820" s="2"/>
      <c r="I820" s="2"/>
      <c r="J820" s="2"/>
    </row>
    <row r="821" spans="3:10" ht="15.75" customHeight="1">
      <c r="C821" s="2"/>
      <c r="E821" s="2"/>
      <c r="G821" s="2"/>
      <c r="I821" s="2"/>
      <c r="J821" s="2"/>
    </row>
    <row r="822" spans="3:10" ht="15.75" customHeight="1">
      <c r="C822" s="2"/>
      <c r="E822" s="2"/>
      <c r="G822" s="2"/>
      <c r="I822" s="2"/>
      <c r="J822" s="2"/>
    </row>
    <row r="823" spans="3:10" ht="15.75" customHeight="1">
      <c r="C823" s="2"/>
      <c r="E823" s="2"/>
      <c r="G823" s="2"/>
      <c r="I823" s="2"/>
      <c r="J823" s="2"/>
    </row>
    <row r="824" spans="3:10" ht="15.75" customHeight="1">
      <c r="C824" s="2"/>
      <c r="E824" s="2"/>
      <c r="G824" s="2"/>
      <c r="I824" s="2"/>
      <c r="J824" s="2"/>
    </row>
    <row r="825" spans="3:10" ht="15.75" customHeight="1">
      <c r="C825" s="2"/>
      <c r="E825" s="2"/>
      <c r="G825" s="2"/>
      <c r="I825" s="2"/>
      <c r="J825" s="2"/>
    </row>
    <row r="826" spans="3:10" ht="15.75" customHeight="1">
      <c r="C826" s="2"/>
      <c r="E826" s="2"/>
      <c r="G826" s="2"/>
      <c r="I826" s="2"/>
      <c r="J826" s="2"/>
    </row>
    <row r="827" spans="3:10" ht="15.75" customHeight="1">
      <c r="C827" s="2"/>
      <c r="E827" s="2"/>
      <c r="G827" s="2"/>
      <c r="I827" s="2"/>
      <c r="J827" s="2"/>
    </row>
    <row r="828" spans="3:10" ht="15.75" customHeight="1">
      <c r="C828" s="2"/>
      <c r="E828" s="2"/>
      <c r="G828" s="2"/>
      <c r="I828" s="2"/>
      <c r="J828" s="2"/>
    </row>
    <row r="829" spans="3:10" ht="15.75" customHeight="1">
      <c r="C829" s="2"/>
      <c r="E829" s="2"/>
      <c r="G829" s="2"/>
      <c r="I829" s="2"/>
      <c r="J829" s="2"/>
    </row>
    <row r="830" spans="3:10" ht="15.75" customHeight="1">
      <c r="C830" s="2"/>
      <c r="E830" s="2"/>
      <c r="G830" s="2"/>
      <c r="I830" s="2"/>
      <c r="J830" s="2"/>
    </row>
    <row r="831" spans="3:10" ht="15.75" customHeight="1">
      <c r="C831" s="2"/>
      <c r="E831" s="2"/>
      <c r="G831" s="2"/>
      <c r="I831" s="2"/>
      <c r="J831" s="2"/>
    </row>
    <row r="832" spans="3:10" ht="15.75" customHeight="1">
      <c r="C832" s="2"/>
      <c r="E832" s="2"/>
      <c r="G832" s="2"/>
      <c r="I832" s="2"/>
      <c r="J832" s="2"/>
    </row>
    <row r="833" spans="3:10" ht="15.75" customHeight="1">
      <c r="C833" s="2"/>
      <c r="E833" s="2"/>
      <c r="G833" s="2"/>
      <c r="I833" s="2"/>
      <c r="J833" s="2"/>
    </row>
    <row r="834" spans="3:10" ht="15.75" customHeight="1">
      <c r="C834" s="2"/>
      <c r="E834" s="2"/>
      <c r="G834" s="2"/>
      <c r="I834" s="2"/>
      <c r="J834" s="2"/>
    </row>
    <row r="835" spans="3:10" ht="15.75" customHeight="1">
      <c r="C835" s="2"/>
      <c r="E835" s="2"/>
      <c r="G835" s="2"/>
      <c r="I835" s="2"/>
      <c r="J835" s="2"/>
    </row>
    <row r="836" spans="3:10" ht="15.75" customHeight="1">
      <c r="C836" s="2"/>
      <c r="E836" s="2"/>
      <c r="G836" s="2"/>
      <c r="I836" s="2"/>
      <c r="J836" s="2"/>
    </row>
    <row r="837" spans="3:10" ht="15.75" customHeight="1">
      <c r="C837" s="2"/>
      <c r="E837" s="2"/>
      <c r="G837" s="2"/>
      <c r="I837" s="2"/>
      <c r="J837" s="2"/>
    </row>
    <row r="838" spans="3:10" ht="15.75" customHeight="1">
      <c r="C838" s="2"/>
      <c r="E838" s="2"/>
      <c r="G838" s="2"/>
      <c r="I838" s="2"/>
      <c r="J838" s="2"/>
    </row>
    <row r="839" spans="3:10" ht="15.75" customHeight="1">
      <c r="C839" s="2"/>
      <c r="E839" s="2"/>
      <c r="G839" s="2"/>
      <c r="I839" s="2"/>
      <c r="J839" s="2"/>
    </row>
    <row r="840" spans="3:10" ht="15.75" customHeight="1">
      <c r="C840" s="2"/>
      <c r="E840" s="2"/>
      <c r="G840" s="2"/>
      <c r="I840" s="2"/>
      <c r="J840" s="2"/>
    </row>
    <row r="841" spans="3:10" ht="15.75" customHeight="1">
      <c r="C841" s="2"/>
      <c r="E841" s="2"/>
      <c r="G841" s="2"/>
      <c r="I841" s="2"/>
      <c r="J841" s="2"/>
    </row>
    <row r="842" spans="3:10" ht="15.75" customHeight="1">
      <c r="C842" s="2"/>
      <c r="E842" s="2"/>
      <c r="G842" s="2"/>
      <c r="I842" s="2"/>
      <c r="J842" s="2"/>
    </row>
    <row r="843" spans="3:10" ht="15.75" customHeight="1">
      <c r="C843" s="2"/>
      <c r="E843" s="2"/>
      <c r="G843" s="2"/>
      <c r="I843" s="2"/>
      <c r="J843" s="2"/>
    </row>
    <row r="844" spans="3:10" ht="15.75" customHeight="1">
      <c r="C844" s="2"/>
      <c r="E844" s="2"/>
      <c r="G844" s="2"/>
      <c r="I844" s="2"/>
      <c r="J844" s="2"/>
    </row>
    <row r="845" spans="3:10" ht="15.75" customHeight="1">
      <c r="C845" s="2"/>
      <c r="E845" s="2"/>
      <c r="G845" s="2"/>
      <c r="I845" s="2"/>
      <c r="J845" s="2"/>
    </row>
    <row r="846" spans="3:10" ht="15.75" customHeight="1">
      <c r="C846" s="2"/>
      <c r="E846" s="2"/>
      <c r="G846" s="2"/>
      <c r="I846" s="2"/>
      <c r="J846" s="2"/>
    </row>
    <row r="847" spans="3:10" ht="15.75" customHeight="1">
      <c r="C847" s="2"/>
      <c r="E847" s="2"/>
      <c r="G847" s="2"/>
      <c r="I847" s="2"/>
      <c r="J847" s="2"/>
    </row>
    <row r="848" spans="3:10" ht="15.75" customHeight="1">
      <c r="C848" s="2"/>
      <c r="E848" s="2"/>
      <c r="G848" s="2"/>
      <c r="I848" s="2"/>
      <c r="J848" s="2"/>
    </row>
    <row r="849" spans="3:10" ht="15.75" customHeight="1">
      <c r="C849" s="2"/>
      <c r="E849" s="2"/>
      <c r="G849" s="2"/>
      <c r="I849" s="2"/>
      <c r="J849" s="2"/>
    </row>
    <row r="850" spans="3:10" ht="15.75" customHeight="1">
      <c r="C850" s="2"/>
      <c r="E850" s="2"/>
      <c r="G850" s="2"/>
      <c r="I850" s="2"/>
      <c r="J850" s="2"/>
    </row>
    <row r="851" spans="3:10" ht="15.75" customHeight="1">
      <c r="C851" s="2"/>
      <c r="E851" s="2"/>
      <c r="G851" s="2"/>
      <c r="I851" s="2"/>
      <c r="J851" s="2"/>
    </row>
    <row r="852" spans="3:10" ht="15.75" customHeight="1">
      <c r="C852" s="2"/>
      <c r="E852" s="2"/>
      <c r="G852" s="2"/>
      <c r="I852" s="2"/>
      <c r="J852" s="2"/>
    </row>
    <row r="853" spans="3:10" ht="15.75" customHeight="1">
      <c r="C853" s="2"/>
      <c r="E853" s="2"/>
      <c r="G853" s="2"/>
      <c r="I853" s="2"/>
      <c r="J853" s="2"/>
    </row>
    <row r="854" spans="3:10" ht="15.75" customHeight="1">
      <c r="C854" s="2"/>
      <c r="E854" s="2"/>
      <c r="G854" s="2"/>
      <c r="I854" s="2"/>
      <c r="J854" s="2"/>
    </row>
    <row r="855" spans="3:10" ht="15.75" customHeight="1">
      <c r="C855" s="2"/>
      <c r="E855" s="2"/>
      <c r="G855" s="2"/>
      <c r="I855" s="2"/>
      <c r="J855" s="2"/>
    </row>
    <row r="856" spans="3:10" ht="15.75" customHeight="1">
      <c r="C856" s="2"/>
      <c r="E856" s="2"/>
      <c r="G856" s="2"/>
      <c r="I856" s="2"/>
      <c r="J856" s="2"/>
    </row>
    <row r="857" spans="3:10" ht="15.75" customHeight="1">
      <c r="C857" s="2"/>
      <c r="E857" s="2"/>
      <c r="G857" s="2"/>
      <c r="I857" s="2"/>
      <c r="J857" s="2"/>
    </row>
    <row r="858" spans="3:10" ht="15.75" customHeight="1">
      <c r="C858" s="2"/>
      <c r="E858" s="2"/>
      <c r="G858" s="2"/>
      <c r="I858" s="2"/>
      <c r="J858" s="2"/>
    </row>
    <row r="859" spans="3:10" ht="15.75" customHeight="1">
      <c r="C859" s="2"/>
      <c r="E859" s="2"/>
      <c r="G859" s="2"/>
      <c r="I859" s="2"/>
      <c r="J859" s="2"/>
    </row>
    <row r="860" spans="3:10" ht="15.75" customHeight="1">
      <c r="C860" s="2"/>
      <c r="E860" s="2"/>
      <c r="G860" s="2"/>
      <c r="I860" s="2"/>
      <c r="J860" s="2"/>
    </row>
    <row r="861" spans="3:10" ht="15.75" customHeight="1">
      <c r="C861" s="2"/>
      <c r="E861" s="2"/>
      <c r="G861" s="2"/>
      <c r="I861" s="2"/>
      <c r="J861" s="2"/>
    </row>
    <row r="862" spans="3:10" ht="15.75" customHeight="1">
      <c r="C862" s="2"/>
      <c r="E862" s="2"/>
      <c r="G862" s="2"/>
      <c r="I862" s="2"/>
      <c r="J862" s="2"/>
    </row>
    <row r="863" spans="3:10" ht="15.75" customHeight="1">
      <c r="C863" s="2"/>
      <c r="E863" s="2"/>
      <c r="G863" s="2"/>
      <c r="I863" s="2"/>
      <c r="J863" s="2"/>
    </row>
    <row r="864" spans="3:10" ht="15.75" customHeight="1">
      <c r="C864" s="2"/>
      <c r="E864" s="2"/>
      <c r="G864" s="2"/>
      <c r="I864" s="2"/>
      <c r="J864" s="2"/>
    </row>
    <row r="865" spans="3:10" ht="15.75" customHeight="1">
      <c r="C865" s="2"/>
      <c r="E865" s="2"/>
      <c r="G865" s="2"/>
      <c r="I865" s="2"/>
      <c r="J865" s="2"/>
    </row>
    <row r="866" spans="3:10" ht="15.75" customHeight="1">
      <c r="C866" s="2"/>
      <c r="E866" s="2"/>
      <c r="G866" s="2"/>
      <c r="I866" s="2"/>
      <c r="J866" s="2"/>
    </row>
    <row r="867" spans="3:10" ht="15.75" customHeight="1">
      <c r="C867" s="2"/>
      <c r="E867" s="2"/>
      <c r="G867" s="2"/>
      <c r="I867" s="2"/>
      <c r="J867" s="2"/>
    </row>
    <row r="868" spans="3:10" ht="15.75" customHeight="1">
      <c r="C868" s="2"/>
      <c r="E868" s="2"/>
      <c r="G868" s="2"/>
      <c r="I868" s="2"/>
      <c r="J868" s="2"/>
    </row>
    <row r="869" spans="3:10" ht="15.75" customHeight="1">
      <c r="C869" s="2"/>
      <c r="E869" s="2"/>
      <c r="G869" s="2"/>
      <c r="I869" s="2"/>
      <c r="J869" s="2"/>
    </row>
    <row r="870" spans="3:10" ht="15.75" customHeight="1">
      <c r="C870" s="2"/>
      <c r="E870" s="2"/>
      <c r="G870" s="2"/>
      <c r="I870" s="2"/>
      <c r="J870" s="2"/>
    </row>
    <row r="871" spans="3:10" ht="15.75" customHeight="1">
      <c r="C871" s="2"/>
      <c r="E871" s="2"/>
      <c r="G871" s="2"/>
      <c r="I871" s="2"/>
      <c r="J871" s="2"/>
    </row>
    <row r="872" spans="3:10" ht="15.75" customHeight="1">
      <c r="C872" s="2"/>
      <c r="E872" s="2"/>
      <c r="G872" s="2"/>
      <c r="I872" s="2"/>
      <c r="J872" s="2"/>
    </row>
    <row r="873" spans="3:10" ht="15.75" customHeight="1">
      <c r="C873" s="2"/>
      <c r="E873" s="2"/>
      <c r="G873" s="2"/>
      <c r="I873" s="2"/>
      <c r="J873" s="2"/>
    </row>
    <row r="874" spans="3:10" ht="15.75" customHeight="1">
      <c r="C874" s="2"/>
      <c r="E874" s="2"/>
      <c r="G874" s="2"/>
      <c r="I874" s="2"/>
      <c r="J874" s="2"/>
    </row>
    <row r="875" spans="3:10" ht="15.75" customHeight="1">
      <c r="C875" s="2"/>
      <c r="E875" s="2"/>
      <c r="G875" s="2"/>
      <c r="I875" s="2"/>
      <c r="J875" s="2"/>
    </row>
    <row r="876" spans="3:10" ht="15.75" customHeight="1">
      <c r="C876" s="2"/>
      <c r="E876" s="2"/>
      <c r="G876" s="2"/>
      <c r="I876" s="2"/>
      <c r="J876" s="2"/>
    </row>
    <row r="877" spans="3:10" ht="15.75" customHeight="1">
      <c r="C877" s="2"/>
      <c r="E877" s="2"/>
      <c r="G877" s="2"/>
      <c r="I877" s="2"/>
      <c r="J877" s="2"/>
    </row>
    <row r="878" spans="3:10" ht="15.75" customHeight="1">
      <c r="C878" s="2"/>
      <c r="E878" s="2"/>
      <c r="G878" s="2"/>
      <c r="I878" s="2"/>
      <c r="J878" s="2"/>
    </row>
    <row r="879" spans="3:10" ht="15.75" customHeight="1">
      <c r="C879" s="2"/>
      <c r="E879" s="2"/>
      <c r="G879" s="2"/>
      <c r="I879" s="2"/>
      <c r="J879" s="2"/>
    </row>
    <row r="880" spans="3:10" ht="15.75" customHeight="1">
      <c r="C880" s="2"/>
      <c r="E880" s="2"/>
      <c r="G880" s="2"/>
      <c r="I880" s="2"/>
      <c r="J880" s="2"/>
    </row>
    <row r="881" spans="3:10" ht="15.75" customHeight="1">
      <c r="C881" s="2"/>
      <c r="E881" s="2"/>
      <c r="G881" s="2"/>
      <c r="I881" s="2"/>
      <c r="J881" s="2"/>
    </row>
    <row r="882" spans="3:10" ht="15.75" customHeight="1">
      <c r="C882" s="2"/>
      <c r="E882" s="2"/>
      <c r="G882" s="2"/>
      <c r="I882" s="2"/>
      <c r="J882" s="2"/>
    </row>
    <row r="883" spans="3:10" ht="15.75" customHeight="1">
      <c r="C883" s="2"/>
      <c r="E883" s="2"/>
      <c r="G883" s="2"/>
      <c r="I883" s="2"/>
      <c r="J883" s="2"/>
    </row>
    <row r="884" spans="3:10" ht="15.75" customHeight="1">
      <c r="C884" s="2"/>
      <c r="E884" s="2"/>
      <c r="G884" s="2"/>
      <c r="I884" s="2"/>
      <c r="J884" s="2"/>
    </row>
    <row r="885" spans="3:10" ht="15.75" customHeight="1">
      <c r="C885" s="2"/>
      <c r="E885" s="2"/>
      <c r="G885" s="2"/>
      <c r="I885" s="2"/>
      <c r="J885" s="2"/>
    </row>
    <row r="886" spans="3:10" ht="15.75" customHeight="1">
      <c r="C886" s="2"/>
      <c r="E886" s="2"/>
      <c r="G886" s="2"/>
      <c r="I886" s="2"/>
      <c r="J886" s="2"/>
    </row>
    <row r="887" spans="3:10" ht="15.75" customHeight="1">
      <c r="C887" s="2"/>
      <c r="E887" s="2"/>
      <c r="G887" s="2"/>
      <c r="I887" s="2"/>
      <c r="J887" s="2"/>
    </row>
    <row r="888" spans="3:10" ht="15.75" customHeight="1">
      <c r="C888" s="2"/>
      <c r="E888" s="2"/>
      <c r="G888" s="2"/>
      <c r="I888" s="2"/>
      <c r="J888" s="2"/>
    </row>
    <row r="889" spans="3:10" ht="15.75" customHeight="1">
      <c r="C889" s="2"/>
      <c r="E889" s="2"/>
      <c r="G889" s="2"/>
      <c r="I889" s="2"/>
      <c r="J889" s="2"/>
    </row>
    <row r="890" spans="3:10" ht="15.75" customHeight="1">
      <c r="C890" s="2"/>
      <c r="E890" s="2"/>
      <c r="G890" s="2"/>
      <c r="I890" s="2"/>
      <c r="J890" s="2"/>
    </row>
    <row r="891" spans="3:10" ht="15.75" customHeight="1">
      <c r="C891" s="2"/>
      <c r="E891" s="2"/>
      <c r="G891" s="2"/>
      <c r="I891" s="2"/>
      <c r="J891" s="2"/>
    </row>
    <row r="892" spans="3:10" ht="15.75" customHeight="1">
      <c r="C892" s="2"/>
      <c r="E892" s="2"/>
      <c r="G892" s="2"/>
      <c r="I892" s="2"/>
      <c r="J892" s="2"/>
    </row>
    <row r="893" spans="3:10" ht="15.75" customHeight="1">
      <c r="C893" s="2"/>
      <c r="E893" s="2"/>
      <c r="G893" s="2"/>
      <c r="I893" s="2"/>
      <c r="J893" s="2"/>
    </row>
    <row r="894" spans="3:10" ht="15.75" customHeight="1">
      <c r="C894" s="2"/>
      <c r="E894" s="2"/>
      <c r="G894" s="2"/>
      <c r="I894" s="2"/>
      <c r="J894" s="2"/>
    </row>
    <row r="895" spans="3:10" ht="15.75" customHeight="1">
      <c r="C895" s="2"/>
      <c r="E895" s="2"/>
      <c r="G895" s="2"/>
      <c r="I895" s="2"/>
      <c r="J895" s="2"/>
    </row>
    <row r="896" spans="3:10" ht="15.75" customHeight="1">
      <c r="C896" s="2"/>
      <c r="E896" s="2"/>
      <c r="G896" s="2"/>
      <c r="I896" s="2"/>
      <c r="J896" s="2"/>
    </row>
    <row r="897" spans="3:10" ht="15.75" customHeight="1">
      <c r="C897" s="2"/>
      <c r="E897" s="2"/>
      <c r="G897" s="2"/>
      <c r="I897" s="2"/>
      <c r="J897" s="2"/>
    </row>
    <row r="898" spans="3:10" ht="15.75" customHeight="1">
      <c r="C898" s="2"/>
      <c r="E898" s="2"/>
      <c r="G898" s="2"/>
      <c r="I898" s="2"/>
      <c r="J898" s="2"/>
    </row>
    <row r="899" spans="3:10" ht="15.75" customHeight="1">
      <c r="C899" s="2"/>
      <c r="E899" s="2"/>
      <c r="G899" s="2"/>
      <c r="I899" s="2"/>
      <c r="J899" s="2"/>
    </row>
    <row r="900" spans="3:10" ht="15.75" customHeight="1">
      <c r="C900" s="2"/>
      <c r="E900" s="2"/>
      <c r="G900" s="2"/>
      <c r="I900" s="2"/>
      <c r="J900" s="2"/>
    </row>
    <row r="901" spans="3:10" ht="15.75" customHeight="1">
      <c r="C901" s="2"/>
      <c r="E901" s="2"/>
      <c r="G901" s="2"/>
      <c r="I901" s="2"/>
      <c r="J901" s="2"/>
    </row>
    <row r="902" spans="3:10" ht="15.75" customHeight="1">
      <c r="C902" s="2"/>
      <c r="E902" s="2"/>
      <c r="G902" s="2"/>
      <c r="I902" s="2"/>
      <c r="J902" s="2"/>
    </row>
    <row r="903" spans="3:10" ht="15.75" customHeight="1">
      <c r="C903" s="2"/>
      <c r="E903" s="2"/>
      <c r="G903" s="2"/>
      <c r="I903" s="2"/>
      <c r="J903" s="2"/>
    </row>
    <row r="904" spans="3:10" ht="15.75" customHeight="1">
      <c r="C904" s="2"/>
      <c r="E904" s="2"/>
      <c r="G904" s="2"/>
      <c r="I904" s="2"/>
      <c r="J904" s="2"/>
    </row>
    <row r="905" spans="3:10" ht="15.75" customHeight="1">
      <c r="C905" s="2"/>
      <c r="E905" s="2"/>
      <c r="G905" s="2"/>
      <c r="I905" s="2"/>
      <c r="J905" s="2"/>
    </row>
    <row r="906" spans="3:10" ht="15.75" customHeight="1">
      <c r="C906" s="2"/>
      <c r="E906" s="2"/>
      <c r="G906" s="2"/>
      <c r="I906" s="2"/>
      <c r="J906" s="2"/>
    </row>
    <row r="907" spans="3:10" ht="15.75" customHeight="1">
      <c r="C907" s="2"/>
      <c r="E907" s="2"/>
      <c r="G907" s="2"/>
      <c r="I907" s="2"/>
      <c r="J907" s="2"/>
    </row>
    <row r="908" spans="3:10" ht="15.75" customHeight="1">
      <c r="C908" s="2"/>
      <c r="E908" s="2"/>
      <c r="G908" s="2"/>
      <c r="I908" s="2"/>
      <c r="J908" s="2"/>
    </row>
    <row r="909" spans="3:10" ht="15.75" customHeight="1">
      <c r="C909" s="2"/>
      <c r="E909" s="2"/>
      <c r="G909" s="2"/>
      <c r="I909" s="2"/>
      <c r="J909" s="2"/>
    </row>
    <row r="910" spans="3:10" ht="15.75" customHeight="1">
      <c r="C910" s="2"/>
      <c r="E910" s="2"/>
      <c r="G910" s="2"/>
      <c r="I910" s="2"/>
      <c r="J910" s="2"/>
    </row>
    <row r="911" spans="3:10" ht="15.75" customHeight="1">
      <c r="C911" s="2"/>
      <c r="E911" s="2"/>
      <c r="G911" s="2"/>
      <c r="I911" s="2"/>
      <c r="J911" s="2"/>
    </row>
    <row r="912" spans="3:10" ht="15.75" customHeight="1">
      <c r="C912" s="2"/>
      <c r="E912" s="2"/>
      <c r="G912" s="2"/>
      <c r="I912" s="2"/>
      <c r="J912" s="2"/>
    </row>
    <row r="913" spans="3:10" ht="15.75" customHeight="1">
      <c r="C913" s="2"/>
      <c r="E913" s="2"/>
      <c r="G913" s="2"/>
      <c r="I913" s="2"/>
      <c r="J913" s="2"/>
    </row>
    <row r="914" spans="3:10" ht="15.75" customHeight="1">
      <c r="C914" s="2"/>
      <c r="E914" s="2"/>
      <c r="G914" s="2"/>
      <c r="I914" s="2"/>
      <c r="J914" s="2"/>
    </row>
    <row r="915" spans="3:10" ht="15.75" customHeight="1">
      <c r="C915" s="2"/>
      <c r="E915" s="2"/>
      <c r="G915" s="2"/>
      <c r="I915" s="2"/>
      <c r="J915" s="2"/>
    </row>
    <row r="916" spans="3:10" ht="15.75" customHeight="1">
      <c r="C916" s="2"/>
      <c r="E916" s="2"/>
      <c r="G916" s="2"/>
      <c r="I916" s="2"/>
      <c r="J916" s="2"/>
    </row>
    <row r="917" spans="3:10" ht="15.75" customHeight="1">
      <c r="C917" s="2"/>
      <c r="E917" s="2"/>
      <c r="G917" s="2"/>
      <c r="I917" s="2"/>
      <c r="J917" s="2"/>
    </row>
    <row r="918" spans="3:10" ht="15.75" customHeight="1">
      <c r="C918" s="2"/>
      <c r="E918" s="2"/>
      <c r="G918" s="2"/>
      <c r="I918" s="2"/>
      <c r="J918" s="2"/>
    </row>
    <row r="919" spans="3:10" ht="15.75" customHeight="1">
      <c r="C919" s="2"/>
      <c r="E919" s="2"/>
      <c r="G919" s="2"/>
      <c r="I919" s="2"/>
      <c r="J919" s="2"/>
    </row>
    <row r="920" spans="3:10" ht="15.75" customHeight="1">
      <c r="C920" s="2"/>
      <c r="E920" s="2"/>
      <c r="G920" s="2"/>
      <c r="I920" s="2"/>
      <c r="J920" s="2"/>
    </row>
    <row r="921" spans="3:10" ht="15.75" customHeight="1">
      <c r="C921" s="2"/>
      <c r="E921" s="2"/>
      <c r="G921" s="2"/>
      <c r="I921" s="2"/>
      <c r="J921" s="2"/>
    </row>
    <row r="922" spans="3:10" ht="15.75" customHeight="1">
      <c r="C922" s="2"/>
      <c r="E922" s="2"/>
      <c r="G922" s="2"/>
      <c r="I922" s="2"/>
      <c r="J922" s="2"/>
    </row>
    <row r="923" spans="3:10" ht="15.75" customHeight="1">
      <c r="C923" s="2"/>
      <c r="E923" s="2"/>
      <c r="G923" s="2"/>
      <c r="I923" s="2"/>
      <c r="J923" s="2"/>
    </row>
    <row r="924" spans="3:10" ht="15.75" customHeight="1">
      <c r="C924" s="2"/>
      <c r="E924" s="2"/>
      <c r="G924" s="2"/>
      <c r="I924" s="2"/>
      <c r="J924" s="2"/>
    </row>
    <row r="925" spans="3:10" ht="15.75" customHeight="1">
      <c r="C925" s="2"/>
      <c r="E925" s="2"/>
      <c r="G925" s="2"/>
      <c r="I925" s="2"/>
      <c r="J925" s="2"/>
    </row>
    <row r="926" spans="3:10" ht="15.75" customHeight="1">
      <c r="C926" s="2"/>
      <c r="E926" s="2"/>
      <c r="G926" s="2"/>
      <c r="I926" s="2"/>
      <c r="J926" s="2"/>
    </row>
    <row r="927" spans="3:10" ht="15.75" customHeight="1">
      <c r="C927" s="2"/>
      <c r="E927" s="2"/>
      <c r="G927" s="2"/>
      <c r="I927" s="2"/>
      <c r="J927" s="2"/>
    </row>
    <row r="928" spans="3:10" ht="15.75" customHeight="1">
      <c r="C928" s="2"/>
      <c r="E928" s="2"/>
      <c r="G928" s="2"/>
      <c r="I928" s="2"/>
      <c r="J928" s="2"/>
    </row>
    <row r="929" spans="3:10" ht="15.75" customHeight="1">
      <c r="C929" s="2"/>
      <c r="E929" s="2"/>
      <c r="G929" s="2"/>
      <c r="I929" s="2"/>
      <c r="J929" s="2"/>
    </row>
    <row r="930" spans="3:10" ht="15.75" customHeight="1">
      <c r="C930" s="2"/>
      <c r="E930" s="2"/>
      <c r="G930" s="2"/>
      <c r="I930" s="2"/>
      <c r="J930" s="2"/>
    </row>
    <row r="931" spans="3:10" ht="15.75" customHeight="1">
      <c r="C931" s="2"/>
      <c r="E931" s="2"/>
      <c r="G931" s="2"/>
      <c r="I931" s="2"/>
      <c r="J931" s="2"/>
    </row>
    <row r="932" spans="3:10" ht="15.75" customHeight="1">
      <c r="C932" s="2"/>
      <c r="E932" s="2"/>
      <c r="G932" s="2"/>
      <c r="I932" s="2"/>
      <c r="J932" s="2"/>
    </row>
    <row r="933" spans="3:10" ht="15.75" customHeight="1">
      <c r="C933" s="2"/>
      <c r="E933" s="2"/>
      <c r="G933" s="2"/>
      <c r="I933" s="2"/>
      <c r="J933" s="2"/>
    </row>
    <row r="934" spans="3:10" ht="15.75" customHeight="1">
      <c r="C934" s="2"/>
      <c r="E934" s="2"/>
      <c r="G934" s="2"/>
      <c r="I934" s="2"/>
      <c r="J934" s="2"/>
    </row>
    <row r="935" spans="3:10" ht="15.75" customHeight="1">
      <c r="C935" s="2"/>
      <c r="E935" s="2"/>
      <c r="G935" s="2"/>
      <c r="I935" s="2"/>
      <c r="J935" s="2"/>
    </row>
    <row r="936" spans="3:10" ht="15.75" customHeight="1">
      <c r="C936" s="2"/>
      <c r="E936" s="2"/>
      <c r="G936" s="2"/>
      <c r="I936" s="2"/>
      <c r="J936" s="2"/>
    </row>
    <row r="937" spans="3:10" ht="15.75" customHeight="1">
      <c r="C937" s="2"/>
      <c r="E937" s="2"/>
      <c r="G937" s="2"/>
      <c r="I937" s="2"/>
      <c r="J937" s="2"/>
    </row>
    <row r="938" spans="3:10" ht="15.75" customHeight="1">
      <c r="C938" s="2"/>
      <c r="E938" s="2"/>
      <c r="G938" s="2"/>
      <c r="I938" s="2"/>
      <c r="J938" s="2"/>
    </row>
    <row r="939" spans="3:10" ht="15.75" customHeight="1">
      <c r="C939" s="2"/>
      <c r="E939" s="2"/>
      <c r="G939" s="2"/>
      <c r="I939" s="2"/>
      <c r="J939" s="2"/>
    </row>
    <row r="940" spans="3:10" ht="15.75" customHeight="1">
      <c r="C940" s="2"/>
      <c r="E940" s="2"/>
      <c r="G940" s="2"/>
      <c r="I940" s="2"/>
      <c r="J940" s="2"/>
    </row>
    <row r="941" spans="3:10" ht="15.75" customHeight="1">
      <c r="C941" s="2"/>
      <c r="E941" s="2"/>
      <c r="G941" s="2"/>
      <c r="I941" s="2"/>
      <c r="J941" s="2"/>
    </row>
    <row r="942" spans="3:10" ht="15.75" customHeight="1">
      <c r="C942" s="2"/>
      <c r="E942" s="2"/>
      <c r="G942" s="2"/>
      <c r="I942" s="2"/>
      <c r="J942" s="2"/>
    </row>
    <row r="943" spans="3:10" ht="15.75" customHeight="1">
      <c r="C943" s="2"/>
      <c r="E943" s="2"/>
      <c r="G943" s="2"/>
      <c r="I943" s="2"/>
      <c r="J943" s="2"/>
    </row>
    <row r="944" spans="3:10" ht="15.75" customHeight="1">
      <c r="C944" s="2"/>
      <c r="E944" s="2"/>
      <c r="G944" s="2"/>
      <c r="I944" s="2"/>
      <c r="J944" s="2"/>
    </row>
    <row r="945" spans="3:10" ht="15.75" customHeight="1">
      <c r="C945" s="2"/>
      <c r="E945" s="2"/>
      <c r="G945" s="2"/>
      <c r="I945" s="2"/>
      <c r="J945" s="2"/>
    </row>
    <row r="946" spans="3:10" ht="15.75" customHeight="1">
      <c r="C946" s="2"/>
      <c r="E946" s="2"/>
      <c r="G946" s="2"/>
      <c r="I946" s="2"/>
      <c r="J946" s="2"/>
    </row>
    <row r="947" spans="3:10" ht="15.75" customHeight="1">
      <c r="C947" s="2"/>
      <c r="E947" s="2"/>
      <c r="G947" s="2"/>
      <c r="I947" s="2"/>
      <c r="J947" s="2"/>
    </row>
    <row r="948" spans="3:10" ht="15.75" customHeight="1">
      <c r="C948" s="2"/>
      <c r="E948" s="2"/>
      <c r="G948" s="2"/>
      <c r="I948" s="2"/>
      <c r="J948" s="2"/>
    </row>
    <row r="949" spans="3:10" ht="15.75" customHeight="1">
      <c r="C949" s="2"/>
      <c r="E949" s="2"/>
      <c r="G949" s="2"/>
      <c r="I949" s="2"/>
      <c r="J949" s="2"/>
    </row>
    <row r="950" spans="3:10" ht="15.75" customHeight="1">
      <c r="C950" s="2"/>
      <c r="E950" s="2"/>
      <c r="G950" s="2"/>
      <c r="I950" s="2"/>
      <c r="J950" s="2"/>
    </row>
    <row r="951" spans="3:10" ht="15.75" customHeight="1">
      <c r="C951" s="2"/>
      <c r="E951" s="2"/>
      <c r="G951" s="2"/>
      <c r="I951" s="2"/>
      <c r="J951" s="2"/>
    </row>
    <row r="952" spans="3:10" ht="15.75" customHeight="1">
      <c r="C952" s="2"/>
      <c r="E952" s="2"/>
      <c r="G952" s="2"/>
      <c r="I952" s="2"/>
      <c r="J952" s="2"/>
    </row>
    <row r="953" spans="3:10" ht="15.75" customHeight="1">
      <c r="C953" s="2"/>
      <c r="E953" s="2"/>
      <c r="G953" s="2"/>
      <c r="I953" s="2"/>
      <c r="J953" s="2"/>
    </row>
    <row r="954" spans="3:10" ht="15.75" customHeight="1">
      <c r="C954" s="2"/>
      <c r="E954" s="2"/>
      <c r="G954" s="2"/>
      <c r="I954" s="2"/>
      <c r="J954" s="2"/>
    </row>
    <row r="955" spans="3:10" ht="15.75" customHeight="1">
      <c r="C955" s="2"/>
      <c r="E955" s="2"/>
      <c r="G955" s="2"/>
      <c r="I955" s="2"/>
      <c r="J955" s="2"/>
    </row>
    <row r="956" spans="3:10" ht="15.75" customHeight="1">
      <c r="C956" s="2"/>
      <c r="E956" s="2"/>
      <c r="G956" s="2"/>
      <c r="I956" s="2"/>
      <c r="J956" s="2"/>
    </row>
    <row r="957" spans="3:10" ht="15.75" customHeight="1">
      <c r="C957" s="2"/>
      <c r="E957" s="2"/>
      <c r="G957" s="2"/>
      <c r="I957" s="2"/>
      <c r="J957" s="2"/>
    </row>
    <row r="958" spans="3:10" ht="15.75" customHeight="1">
      <c r="C958" s="2"/>
      <c r="E958" s="2"/>
      <c r="G958" s="2"/>
      <c r="I958" s="2"/>
      <c r="J958" s="2"/>
    </row>
    <row r="959" spans="3:10" ht="15.75" customHeight="1">
      <c r="C959" s="2"/>
      <c r="E959" s="2"/>
      <c r="G959" s="2"/>
      <c r="I959" s="2"/>
      <c r="J959" s="2"/>
    </row>
    <row r="960" spans="3:10" ht="15.75" customHeight="1">
      <c r="C960" s="2"/>
      <c r="E960" s="2"/>
      <c r="G960" s="2"/>
      <c r="I960" s="2"/>
      <c r="J960" s="2"/>
    </row>
    <row r="961" spans="3:10" ht="15.75" customHeight="1">
      <c r="C961" s="2"/>
      <c r="E961" s="2"/>
      <c r="G961" s="2"/>
      <c r="I961" s="2"/>
      <c r="J961" s="2"/>
    </row>
    <row r="962" spans="3:10" ht="15.75" customHeight="1">
      <c r="C962" s="2"/>
      <c r="E962" s="2"/>
      <c r="G962" s="2"/>
      <c r="I962" s="2"/>
      <c r="J962" s="2"/>
    </row>
    <row r="963" spans="3:10" ht="15.75" customHeight="1">
      <c r="C963" s="2"/>
      <c r="E963" s="2"/>
      <c r="G963" s="2"/>
      <c r="I963" s="2"/>
      <c r="J963" s="2"/>
    </row>
    <row r="964" spans="3:10" ht="15.75" customHeight="1">
      <c r="C964" s="2"/>
      <c r="E964" s="2"/>
      <c r="G964" s="2"/>
      <c r="I964" s="2"/>
      <c r="J964" s="2"/>
    </row>
    <row r="965" spans="3:10" ht="15.75" customHeight="1">
      <c r="C965" s="2"/>
      <c r="E965" s="2"/>
      <c r="G965" s="2"/>
      <c r="I965" s="2"/>
      <c r="J965" s="2"/>
    </row>
    <row r="966" spans="3:10" ht="15.75" customHeight="1">
      <c r="C966" s="2"/>
      <c r="E966" s="2"/>
      <c r="G966" s="2"/>
      <c r="I966" s="2"/>
      <c r="J966" s="2"/>
    </row>
    <row r="967" spans="3:10" ht="15.75" customHeight="1">
      <c r="C967" s="2"/>
      <c r="E967" s="2"/>
      <c r="G967" s="2"/>
      <c r="I967" s="2"/>
      <c r="J967" s="2"/>
    </row>
    <row r="968" spans="3:10" ht="15.75" customHeight="1">
      <c r="C968" s="2"/>
      <c r="E968" s="2"/>
      <c r="G968" s="2"/>
      <c r="I968" s="2"/>
      <c r="J968" s="2"/>
    </row>
    <row r="969" spans="3:10" ht="15.75" customHeight="1">
      <c r="C969" s="2"/>
      <c r="E969" s="2"/>
      <c r="G969" s="2"/>
      <c r="I969" s="2"/>
      <c r="J969" s="2"/>
    </row>
    <row r="970" spans="3:10" ht="15.75" customHeight="1">
      <c r="C970" s="2"/>
      <c r="E970" s="2"/>
      <c r="G970" s="2"/>
      <c r="I970" s="2"/>
      <c r="J970" s="2"/>
    </row>
    <row r="971" spans="3:10" ht="15.75" customHeight="1">
      <c r="C971" s="2"/>
      <c r="E971" s="2"/>
      <c r="G971" s="2"/>
      <c r="I971" s="2"/>
      <c r="J971" s="2"/>
    </row>
    <row r="972" spans="3:10" ht="15.75" customHeight="1">
      <c r="C972" s="2"/>
      <c r="E972" s="2"/>
      <c r="G972" s="2"/>
      <c r="I972" s="2"/>
      <c r="J972" s="2"/>
    </row>
    <row r="973" spans="3:10" ht="15.75" customHeight="1">
      <c r="C973" s="2"/>
      <c r="E973" s="2"/>
      <c r="G973" s="2"/>
      <c r="I973" s="2"/>
      <c r="J973" s="2"/>
    </row>
    <row r="974" spans="3:10" ht="15.75" customHeight="1">
      <c r="C974" s="2"/>
      <c r="E974" s="2"/>
      <c r="G974" s="2"/>
      <c r="I974" s="2"/>
      <c r="J974" s="2"/>
    </row>
    <row r="975" spans="3:10" ht="15.75" customHeight="1">
      <c r="C975" s="2"/>
      <c r="E975" s="2"/>
      <c r="G975" s="2"/>
      <c r="I975" s="2"/>
      <c r="J975" s="2"/>
    </row>
    <row r="976" spans="3:10" ht="15.75" customHeight="1">
      <c r="C976" s="2"/>
      <c r="E976" s="2"/>
      <c r="G976" s="2"/>
      <c r="I976" s="2"/>
      <c r="J976" s="2"/>
    </row>
    <row r="977" spans="3:10" ht="15.75" customHeight="1">
      <c r="C977" s="2"/>
      <c r="E977" s="2"/>
      <c r="G977" s="2"/>
      <c r="I977" s="2"/>
      <c r="J977" s="2"/>
    </row>
    <row r="978" spans="3:10" ht="15.75" customHeight="1">
      <c r="C978" s="2"/>
      <c r="E978" s="2"/>
      <c r="G978" s="2"/>
      <c r="I978" s="2"/>
      <c r="J978" s="2"/>
    </row>
    <row r="979" spans="3:10" ht="15.75" customHeight="1">
      <c r="C979" s="2"/>
      <c r="E979" s="2"/>
      <c r="G979" s="2"/>
      <c r="I979" s="2"/>
      <c r="J979" s="2"/>
    </row>
    <row r="980" spans="3:10" ht="15.75" customHeight="1">
      <c r="C980" s="2"/>
      <c r="E980" s="2"/>
      <c r="G980" s="2"/>
      <c r="I980" s="2"/>
      <c r="J980" s="2"/>
    </row>
    <row r="981" spans="3:10" ht="15.75" customHeight="1">
      <c r="C981" s="2"/>
      <c r="E981" s="2"/>
      <c r="G981" s="2"/>
      <c r="I981" s="2"/>
      <c r="J981" s="2"/>
    </row>
    <row r="982" spans="3:10" ht="15.75" customHeight="1">
      <c r="C982" s="2"/>
      <c r="E982" s="2"/>
      <c r="G982" s="2"/>
      <c r="I982" s="2"/>
      <c r="J982" s="2"/>
    </row>
    <row r="983" spans="3:10" ht="15.75" customHeight="1">
      <c r="C983" s="2"/>
      <c r="E983" s="2"/>
      <c r="G983" s="2"/>
      <c r="I983" s="2"/>
      <c r="J983" s="2"/>
    </row>
    <row r="984" spans="3:10" ht="15.75" customHeight="1">
      <c r="C984" s="2"/>
      <c r="E984" s="2"/>
      <c r="G984" s="2"/>
      <c r="I984" s="2"/>
      <c r="J984" s="2"/>
    </row>
    <row r="985" spans="3:10" ht="15.75" customHeight="1">
      <c r="C985" s="2"/>
      <c r="E985" s="2"/>
      <c r="G985" s="2"/>
      <c r="I985" s="2"/>
      <c r="J985" s="2"/>
    </row>
    <row r="986" spans="3:10" ht="15.75" customHeight="1">
      <c r="C986" s="2"/>
      <c r="E986" s="2"/>
      <c r="G986" s="2"/>
      <c r="I986" s="2"/>
      <c r="J986" s="2"/>
    </row>
    <row r="987" spans="3:10" ht="15.75" customHeight="1">
      <c r="C987" s="2"/>
      <c r="E987" s="2"/>
      <c r="G987" s="2"/>
      <c r="I987" s="2"/>
      <c r="J987" s="2"/>
    </row>
    <row r="988" spans="3:10" ht="15.75" customHeight="1">
      <c r="C988" s="2"/>
      <c r="E988" s="2"/>
      <c r="G988" s="2"/>
      <c r="I988" s="2"/>
      <c r="J988" s="2"/>
    </row>
    <row r="989" spans="3:10" ht="15.75" customHeight="1">
      <c r="C989" s="2"/>
      <c r="E989" s="2"/>
      <c r="G989" s="2"/>
      <c r="I989" s="2"/>
      <c r="J989" s="2"/>
    </row>
    <row r="990" spans="3:10" ht="15.75" customHeight="1">
      <c r="C990" s="2"/>
      <c r="E990" s="2"/>
      <c r="G990" s="2"/>
      <c r="I990" s="2"/>
      <c r="J990" s="2"/>
    </row>
    <row r="991" spans="3:10" ht="15.75" customHeight="1">
      <c r="C991" s="2"/>
      <c r="E991" s="2"/>
      <c r="G991" s="2"/>
      <c r="I991" s="2"/>
      <c r="J991" s="2"/>
    </row>
    <row r="992" spans="3:10" ht="15.75" customHeight="1">
      <c r="C992" s="2"/>
      <c r="E992" s="2"/>
      <c r="G992" s="2"/>
      <c r="I992" s="2"/>
      <c r="J992" s="2"/>
    </row>
    <row r="993" spans="3:10" ht="15.75" customHeight="1">
      <c r="C993" s="2"/>
      <c r="E993" s="2"/>
      <c r="G993" s="2"/>
      <c r="I993" s="2"/>
      <c r="J993" s="2"/>
    </row>
    <row r="994" spans="3:10" ht="15.75" customHeight="1">
      <c r="C994" s="2"/>
      <c r="E994" s="2"/>
      <c r="G994" s="2"/>
      <c r="I994" s="2"/>
      <c r="J994" s="2"/>
    </row>
    <row r="995" spans="3:10" ht="15.75" customHeight="1">
      <c r="C995" s="2"/>
      <c r="E995" s="2"/>
      <c r="G995" s="2"/>
      <c r="I995" s="2"/>
      <c r="J995" s="2"/>
    </row>
    <row r="996" spans="3:10" ht="15.75" customHeight="1">
      <c r="C996" s="2"/>
      <c r="E996" s="2"/>
      <c r="G996" s="2"/>
      <c r="I996" s="2"/>
      <c r="J996" s="2"/>
    </row>
    <row r="997" spans="3:10" ht="15.75" customHeight="1">
      <c r="C997" s="2"/>
      <c r="E997" s="2"/>
      <c r="G997" s="2"/>
      <c r="I997" s="2"/>
      <c r="J997" s="2"/>
    </row>
    <row r="998" spans="3:10" ht="15.75" customHeight="1">
      <c r="C998" s="2"/>
      <c r="E998" s="2"/>
      <c r="G998" s="2"/>
      <c r="I998" s="2"/>
      <c r="J998" s="2"/>
    </row>
    <row r="999" spans="3:10" ht="15.75" customHeight="1">
      <c r="C999" s="2"/>
      <c r="E999" s="2"/>
      <c r="G999" s="2"/>
      <c r="I999" s="2"/>
      <c r="J999" s="2"/>
    </row>
    <row r="1000" spans="3:10" ht="15.75" customHeight="1">
      <c r="C1000" s="2"/>
      <c r="E1000" s="2"/>
      <c r="G1000" s="2"/>
      <c r="I1000" s="2"/>
      <c r="J1000" s="2"/>
    </row>
  </sheetData>
  <mergeCells count="25">
    <mergeCell ref="D15:D16"/>
    <mergeCell ref="E15:E16"/>
    <mergeCell ref="E18:E19"/>
    <mergeCell ref="D18:D19"/>
    <mergeCell ref="C15:C16"/>
    <mergeCell ref="F9:F10"/>
    <mergeCell ref="G9:G10"/>
    <mergeCell ref="H3:H4"/>
    <mergeCell ref="I3:I4"/>
    <mergeCell ref="D12:D13"/>
    <mergeCell ref="E12:E13"/>
    <mergeCell ref="F6:F7"/>
    <mergeCell ref="G6:G7"/>
    <mergeCell ref="H6:H7"/>
    <mergeCell ref="I6:I7"/>
    <mergeCell ref="G12:G13"/>
    <mergeCell ref="I12:I13"/>
    <mergeCell ref="F12:F13"/>
    <mergeCell ref="B15:B16"/>
    <mergeCell ref="B18:B19"/>
    <mergeCell ref="B21:B22"/>
    <mergeCell ref="C21:C22"/>
    <mergeCell ref="B24:B25"/>
    <mergeCell ref="C24:C25"/>
    <mergeCell ref="C18:C19"/>
  </mergeCells>
  <pageMargins left="0.7" right="0.7" top="0.75" bottom="0.75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0BB0-A1D9-C643-9A7B-358300936C19}">
  <sheetPr>
    <pageSetUpPr fitToPage="1"/>
  </sheetPr>
  <dimension ref="A1:N1000"/>
  <sheetViews>
    <sheetView tabSelected="1" workbookViewId="0">
      <selection activeCell="N161" sqref="N161"/>
    </sheetView>
  </sheetViews>
  <sheetFormatPr baseColWidth="10" defaultColWidth="11.1640625" defaultRowHeight="15" customHeight="1"/>
  <cols>
    <col min="1" max="1" width="7" customWidth="1"/>
    <col min="2" max="2" width="35.33203125" customWidth="1"/>
    <col min="3" max="3" width="7" customWidth="1"/>
    <col min="4" max="4" width="18.1640625" customWidth="1"/>
    <col min="5" max="8" width="14.6640625" customWidth="1"/>
    <col min="9" max="12" width="18.1640625" customWidth="1"/>
    <col min="13" max="13" width="23.1640625" customWidth="1"/>
    <col min="14" max="14" width="15.6640625" customWidth="1"/>
    <col min="15" max="30" width="10.5" customWidth="1"/>
  </cols>
  <sheetData>
    <row r="1" spans="1:14" ht="41" customHeight="1">
      <c r="B1" s="389" t="s">
        <v>915</v>
      </c>
      <c r="C1" s="389"/>
      <c r="D1" s="389"/>
      <c r="E1" s="389"/>
      <c r="F1" s="63"/>
      <c r="G1" s="63"/>
      <c r="H1" s="63"/>
      <c r="I1" s="63"/>
      <c r="J1" s="262" t="s">
        <v>175</v>
      </c>
      <c r="K1" s="260"/>
      <c r="L1" s="260"/>
      <c r="M1" s="260"/>
    </row>
    <row r="2" spans="1:14" ht="41" customHeight="1" thickBot="1">
      <c r="B2" s="65" t="s">
        <v>176</v>
      </c>
      <c r="C2" s="43"/>
      <c r="D2" s="67"/>
      <c r="E2" s="63"/>
      <c r="F2" s="63"/>
      <c r="G2" s="63"/>
      <c r="H2" s="63"/>
      <c r="I2" s="63"/>
      <c r="J2" s="68"/>
      <c r="K2" s="68"/>
      <c r="L2" s="68"/>
    </row>
    <row r="3" spans="1:14" ht="27" customHeight="1" thickBot="1">
      <c r="A3" s="9">
        <v>1</v>
      </c>
      <c r="B3" s="69" t="str">
        <f>Roster!C3</f>
        <v>TRIBLU</v>
      </c>
      <c r="C3" s="70" t="s">
        <v>24</v>
      </c>
      <c r="D3" s="377" t="s">
        <v>178</v>
      </c>
      <c r="E3" s="373" t="s">
        <v>163</v>
      </c>
      <c r="F3" s="373" t="s">
        <v>166</v>
      </c>
      <c r="G3" s="373" t="s">
        <v>167</v>
      </c>
      <c r="H3" s="373" t="s">
        <v>914</v>
      </c>
      <c r="I3" s="378" t="s">
        <v>159</v>
      </c>
      <c r="J3" s="372" t="s">
        <v>157</v>
      </c>
      <c r="K3" s="371" t="s">
        <v>912</v>
      </c>
      <c r="L3" s="370" t="s">
        <v>161</v>
      </c>
      <c r="M3" s="373" t="s">
        <v>28</v>
      </c>
      <c r="N3" s="181" t="s">
        <v>913</v>
      </c>
    </row>
    <row r="4" spans="1:14" ht="27" customHeight="1" thickBot="1">
      <c r="B4" s="148" t="str">
        <f>Roster!C4</f>
        <v>Richard Higgins</v>
      </c>
      <c r="C4" s="78">
        <v>1</v>
      </c>
      <c r="D4" s="375" t="s">
        <v>183</v>
      </c>
      <c r="E4" s="381">
        <f>INDEX('Hoffman Standings'!H3:H94, MATCH(B4,'Hoffman Standings'!C3:C94,0))</f>
        <v>0</v>
      </c>
      <c r="F4" s="381">
        <v>0</v>
      </c>
      <c r="G4" s="381">
        <f>INDEX('HC Classic Standings'!I3:I94,MATCH(B4,'HC Classic Standings'!C3:C94,0))</f>
        <v>0</v>
      </c>
      <c r="H4" s="381">
        <f>SUM(E4:G4)</f>
        <v>0</v>
      </c>
      <c r="I4" s="383">
        <f>INDEX('Single Standings'!G3:G94, MATCH(B4,'Single Standings'!C3:C94,0))</f>
        <v>0</v>
      </c>
      <c r="J4" s="379">
        <f>INDEX('Double Standings'!H3:H48, MATCH('Double Score'!C3,'Double Standings'!C3:C48,0))</f>
        <v>35</v>
      </c>
      <c r="K4" s="379">
        <f>INDEX('Team Standings'!H3:H25, MATCH(B3,'Team Standings'!C3:C25,0))</f>
        <v>0</v>
      </c>
      <c r="L4" s="384">
        <f>INDEX('All-Events Standings'!G3:G94, MATCH(B4,'All-Events Standings'!C3:C94,0))</f>
        <v>0</v>
      </c>
      <c r="M4" s="380">
        <f>SUM(I4:L4)</f>
        <v>35</v>
      </c>
      <c r="N4" s="374">
        <v>1012</v>
      </c>
    </row>
    <row r="5" spans="1:14" ht="27" customHeight="1" thickBot="1">
      <c r="A5" s="90"/>
      <c r="B5" s="14" t="str">
        <f>Roster!C5</f>
        <v>Theron Parker</v>
      </c>
      <c r="C5" s="78">
        <v>2</v>
      </c>
      <c r="D5" s="376" t="s">
        <v>195</v>
      </c>
      <c r="E5" s="382">
        <v>0</v>
      </c>
      <c r="F5" s="382">
        <f>INDEX('Masters Standings'!I3:I94,MATCH(B5,'Masters Standings'!C3:C94,0))</f>
        <v>0</v>
      </c>
      <c r="G5" s="382">
        <v>0</v>
      </c>
      <c r="H5" s="382">
        <f>SUM(E5:G5)</f>
        <v>0</v>
      </c>
      <c r="I5" s="383">
        <f>INDEX('Single Standings'!G3:G94, MATCH(B5,'Single Standings'!C3:C94,0))</f>
        <v>0</v>
      </c>
      <c r="J5" s="379">
        <f>INDEX('Double Standings'!H3:H48, MATCH('Double Score'!C3,'Double Standings'!C3:C48,0))</f>
        <v>35</v>
      </c>
      <c r="K5" s="379">
        <f>INDEX('Team Standings'!H3:H25, MATCH(B3,'Team Standings'!C3:C25,0))</f>
        <v>0</v>
      </c>
      <c r="L5" s="384">
        <f>INDEX('All-Events Standings'!G3:G94, MATCH(B5,'All-Events Standings'!C3:C94,0))</f>
        <v>0</v>
      </c>
      <c r="M5" s="380">
        <f>SUM(I5:L5)</f>
        <v>35</v>
      </c>
      <c r="N5" s="374">
        <v>1013</v>
      </c>
    </row>
    <row r="6" spans="1:14" ht="27" customHeight="1" thickBot="1">
      <c r="B6" s="16" t="str">
        <f>Roster!C6</f>
        <v>Stephanie Hurwitz</v>
      </c>
      <c r="C6" s="78">
        <v>3</v>
      </c>
      <c r="D6" s="376" t="s">
        <v>198</v>
      </c>
      <c r="E6" s="382">
        <v>0</v>
      </c>
      <c r="F6" s="382">
        <v>0</v>
      </c>
      <c r="G6" s="382">
        <f>INDEX('HC Classic Standings'!I3:I94,MATCH(B6,'HC Classic Standings'!C3:C94,0))</f>
        <v>0</v>
      </c>
      <c r="H6" s="381">
        <f>SUM(E6:G6)</f>
        <v>0</v>
      </c>
      <c r="I6" s="383">
        <f>INDEX('Single Standings'!G3:G94, MATCH(B6,'Single Standings'!C3:C94,0))</f>
        <v>0</v>
      </c>
      <c r="J6" s="379">
        <f>INDEX('Double Standings'!H3:H48, MATCH('Double Score'!C8,'Double Standings'!C3:C48,0))</f>
        <v>50</v>
      </c>
      <c r="K6" s="379">
        <f>INDEX('Team Standings'!H3:H25, MATCH(B3,'Team Standings'!C3:C25,0))</f>
        <v>0</v>
      </c>
      <c r="L6" s="384">
        <f>INDEX('All-Events Standings'!G3:G94, MATCH(B6,'All-Events Standings'!C3:C94,0))</f>
        <v>20</v>
      </c>
      <c r="M6" s="380">
        <f>SUM(I6:L6)</f>
        <v>70</v>
      </c>
      <c r="N6" s="374">
        <v>1014</v>
      </c>
    </row>
    <row r="7" spans="1:14" ht="27" customHeight="1" thickBot="1">
      <c r="B7" s="28" t="str">
        <f>Roster!C7</f>
        <v>Joshua Dalton</v>
      </c>
      <c r="C7" s="61">
        <v>4</v>
      </c>
      <c r="D7" s="109" t="s">
        <v>199</v>
      </c>
      <c r="E7" s="382">
        <v>0</v>
      </c>
      <c r="F7" s="382">
        <f>INDEX('Masters Standings'!I3:I94,MATCH(B7,'Masters Standings'!C3:C94,0))</f>
        <v>240</v>
      </c>
      <c r="G7" s="382">
        <f>INDEX('HC Classic Standings'!I3:I94,MATCH(B7,'HC Classic Standings'!C3:C94,0))</f>
        <v>150</v>
      </c>
      <c r="H7" s="382">
        <f>SUM(E7:G7)</f>
        <v>390</v>
      </c>
      <c r="I7" s="383">
        <f>INDEX('Single Standings'!G3:G94, MATCH(B7,'Single Standings'!C3:C94,0))</f>
        <v>0</v>
      </c>
      <c r="J7" s="379">
        <f>INDEX('Double Standings'!H3:H48, MATCH('Double Score'!C8,'Double Standings'!C3:C48,0))</f>
        <v>50</v>
      </c>
      <c r="K7" s="379">
        <f>INDEX('Team Standings'!H3:H25, MATCH(B3,'Team Standings'!C3:C25,0))</f>
        <v>0</v>
      </c>
      <c r="L7" s="384">
        <f>INDEX('All-Events Standings'!G3:G94, MATCH(B7,'All-Events Standings'!C3:C94,0))</f>
        <v>0</v>
      </c>
      <c r="M7" s="380">
        <f>SUM(I7:L7)</f>
        <v>50</v>
      </c>
      <c r="N7" s="374">
        <v>1015</v>
      </c>
    </row>
    <row r="8" spans="1:14" ht="27" customHeight="1">
      <c r="B8" s="43"/>
      <c r="C8" s="43"/>
      <c r="D8" s="43"/>
      <c r="E8" s="43"/>
      <c r="F8" s="43"/>
      <c r="G8" s="43"/>
      <c r="H8" s="43"/>
      <c r="I8" s="43"/>
      <c r="J8" s="112"/>
      <c r="K8" s="112"/>
      <c r="L8" s="112"/>
      <c r="M8" s="43"/>
      <c r="N8" s="43"/>
    </row>
    <row r="9" spans="1:14" ht="27" customHeight="1" thickBot="1">
      <c r="C9" s="43"/>
      <c r="J9" s="112"/>
      <c r="K9" s="112"/>
      <c r="L9" s="112"/>
    </row>
    <row r="10" spans="1:14" ht="27" customHeight="1" thickBot="1">
      <c r="A10" s="9">
        <v>2</v>
      </c>
      <c r="B10" s="69" t="str">
        <f>Roster!C10</f>
        <v>3 + 1</v>
      </c>
      <c r="C10" s="70" t="s">
        <v>24</v>
      </c>
      <c r="D10" s="71" t="s">
        <v>178</v>
      </c>
      <c r="E10" s="373" t="s">
        <v>163</v>
      </c>
      <c r="F10" s="373" t="s">
        <v>166</v>
      </c>
      <c r="G10" s="373" t="s">
        <v>167</v>
      </c>
      <c r="H10" s="373" t="s">
        <v>914</v>
      </c>
      <c r="I10" s="368" t="s">
        <v>159</v>
      </c>
      <c r="J10" s="372" t="s">
        <v>157</v>
      </c>
      <c r="K10" s="371" t="s">
        <v>912</v>
      </c>
      <c r="L10" s="370" t="s">
        <v>161</v>
      </c>
      <c r="M10" s="373" t="s">
        <v>28</v>
      </c>
      <c r="N10" s="181" t="s">
        <v>913</v>
      </c>
    </row>
    <row r="11" spans="1:14" ht="27" customHeight="1" thickBot="1">
      <c r="A11" s="90"/>
      <c r="B11" s="148" t="str">
        <f>Roster!C11</f>
        <v>Ann Marie Wagnor-White</v>
      </c>
      <c r="C11" s="78">
        <v>5</v>
      </c>
      <c r="D11" s="149" t="s">
        <v>200</v>
      </c>
      <c r="E11" s="381">
        <v>0</v>
      </c>
      <c r="F11" s="381">
        <v>0</v>
      </c>
      <c r="G11" s="381">
        <v>0</v>
      </c>
      <c r="H11" s="381">
        <f>SUM(E11:G11)</f>
        <v>0</v>
      </c>
      <c r="I11" s="379">
        <f>INDEX('Single Standings'!G3:G94, MATCH(B11,'Single Standings'!C3:C94,0))</f>
        <v>0</v>
      </c>
      <c r="J11" s="379">
        <f>INDEX('Double Standings'!H3:H48, MATCH('Double Score'!C13,'Double Standings'!C3:C48,0))</f>
        <v>0</v>
      </c>
      <c r="K11" s="379">
        <f>INDEX('Team Standings'!H3:H25, MATCH(B10,'Team Standings'!C3:C25,0))</f>
        <v>0</v>
      </c>
      <c r="L11" s="384">
        <f>INDEX('All-Events Standings'!G3:G94, MATCH(B11,'All-Events Standings'!C3:C94,0))</f>
        <v>0</v>
      </c>
      <c r="M11" s="380">
        <f>SUM(I11:L11)</f>
        <v>0</v>
      </c>
      <c r="N11" s="374"/>
    </row>
    <row r="12" spans="1:14" ht="27" customHeight="1" thickBot="1">
      <c r="B12" s="14" t="str">
        <f>Roster!C12</f>
        <v>Donald Modisette</v>
      </c>
      <c r="C12" s="78">
        <v>6</v>
      </c>
      <c r="D12" s="92" t="s">
        <v>201</v>
      </c>
      <c r="E12" s="382">
        <v>0</v>
      </c>
      <c r="F12" s="382">
        <v>0</v>
      </c>
      <c r="G12" s="382">
        <v>0</v>
      </c>
      <c r="H12" s="382">
        <f>SUM(E12:G12)</f>
        <v>0</v>
      </c>
      <c r="I12" s="379">
        <f>INDEX('Single Standings'!G3:G94, MATCH(B12,'Single Standings'!C3:C94,0))</f>
        <v>0</v>
      </c>
      <c r="J12" s="379">
        <f>INDEX('Double Standings'!H3:H48, MATCH('Double Score'!C13,'Double Standings'!C3:C48,0))</f>
        <v>0</v>
      </c>
      <c r="K12" s="379">
        <f>INDEX('Team Standings'!H3:H25, MATCH(B10,'Team Standings'!C3:C25,0))</f>
        <v>0</v>
      </c>
      <c r="L12" s="384">
        <f>INDEX('All-Events Standings'!G3:G94, MATCH(B12,'All-Events Standings'!C3:C94,0))</f>
        <v>0</v>
      </c>
      <c r="M12" s="380">
        <f>SUM(I12:L12)</f>
        <v>0</v>
      </c>
      <c r="N12" s="374"/>
    </row>
    <row r="13" spans="1:14" ht="27" customHeight="1" thickBot="1">
      <c r="B13" s="16" t="str">
        <f>Roster!C13</f>
        <v>Alex Bonura</v>
      </c>
      <c r="C13" s="78">
        <v>7</v>
      </c>
      <c r="D13" s="92" t="s">
        <v>203</v>
      </c>
      <c r="E13" s="381">
        <f>INDEX('Hoffman Standings'!H3:H94, MATCH(B13,'Hoffman Standings'!C3:C94,0))</f>
        <v>0</v>
      </c>
      <c r="F13" s="382">
        <v>0</v>
      </c>
      <c r="G13" s="382">
        <f>INDEX('HC Classic Standings'!I3:I94,MATCH(B13,'HC Classic Standings'!C3:C94,0))</f>
        <v>60</v>
      </c>
      <c r="H13" s="381">
        <f>SUM(E13:G13)</f>
        <v>60</v>
      </c>
      <c r="I13" s="379">
        <f>INDEX('Single Standings'!G3:G94, MATCH(B13,'Single Standings'!C3:C94,0))</f>
        <v>0</v>
      </c>
      <c r="J13" s="379">
        <f>INDEX('Double Standings'!H3:H48, MATCH('Double Score'!C18,'Double Standings'!C3:C48,0))</f>
        <v>0</v>
      </c>
      <c r="K13" s="379">
        <f>INDEX('Team Standings'!H3:H25, MATCH(B10,'Team Standings'!C3:C25,0))</f>
        <v>0</v>
      </c>
      <c r="L13" s="384">
        <f>INDEX('All-Events Standings'!G3:G94, MATCH(B13,'All-Events Standings'!C3:C94,0))</f>
        <v>0</v>
      </c>
      <c r="M13" s="380">
        <f>SUM(I13:L13)</f>
        <v>0</v>
      </c>
      <c r="N13" s="374"/>
    </row>
    <row r="14" spans="1:14" ht="27" customHeight="1" thickBot="1">
      <c r="B14" s="28" t="str">
        <f>Roster!C14</f>
        <v>Walter Holder</v>
      </c>
      <c r="C14" s="61">
        <v>8</v>
      </c>
      <c r="D14" s="101" t="s">
        <v>205</v>
      </c>
      <c r="E14" s="382">
        <f>INDEX('Hoffman Standings'!H3:H94, MATCH(B14,'Hoffman Standings'!C3:C94,0))</f>
        <v>0</v>
      </c>
      <c r="F14" s="382">
        <v>0</v>
      </c>
      <c r="G14" s="382">
        <f>INDEX('HC Classic Standings'!I3:I94,MATCH(B14,'HC Classic Standings'!C3:C94,0))</f>
        <v>0</v>
      </c>
      <c r="H14" s="382">
        <f>SUM(E14:G14)</f>
        <v>0</v>
      </c>
      <c r="I14" s="379">
        <f>INDEX('Single Standings'!G3:G94, MATCH(B14,'Single Standings'!C3:C94,0))</f>
        <v>75</v>
      </c>
      <c r="J14" s="379">
        <f>INDEX('Double Standings'!H3:H48, MATCH('Double Score'!C18,'Double Standings'!C3:C48,0))</f>
        <v>0</v>
      </c>
      <c r="K14" s="379">
        <f>INDEX('Team Standings'!H3:H25, MATCH(B10,'Team Standings'!C3:C25,0))</f>
        <v>0</v>
      </c>
      <c r="L14" s="384">
        <f>INDEX('All-Events Standings'!G3:G94, MATCH(B14,'All-Events Standings'!C3:C94,0))</f>
        <v>0</v>
      </c>
      <c r="M14" s="380">
        <f>SUM(I14:L14)</f>
        <v>75</v>
      </c>
      <c r="N14" s="374">
        <v>1004</v>
      </c>
    </row>
    <row r="15" spans="1:14" ht="27" customHeight="1">
      <c r="B15" s="43"/>
      <c r="C15" s="43"/>
      <c r="D15" s="43"/>
      <c r="E15" s="43"/>
      <c r="F15" s="43"/>
      <c r="G15" s="43"/>
      <c r="H15" s="43"/>
      <c r="I15" s="43"/>
      <c r="J15" s="112"/>
      <c r="K15" s="112"/>
      <c r="L15" s="112"/>
      <c r="M15" s="43"/>
      <c r="N15" s="43"/>
    </row>
    <row r="16" spans="1:14" ht="27" customHeight="1" thickBot="1">
      <c r="C16" s="43"/>
      <c r="J16" s="112"/>
      <c r="K16" s="112"/>
      <c r="L16" s="112"/>
    </row>
    <row r="17" spans="1:14" ht="27" customHeight="1" thickBot="1">
      <c r="A17" s="9">
        <v>3</v>
      </c>
      <c r="B17" s="69" t="str">
        <f>Roster!C17</f>
        <v>Big 4 Destroyers</v>
      </c>
      <c r="C17" s="70" t="s">
        <v>24</v>
      </c>
      <c r="D17" s="71" t="s">
        <v>178</v>
      </c>
      <c r="E17" s="373" t="s">
        <v>163</v>
      </c>
      <c r="F17" s="373" t="s">
        <v>166</v>
      </c>
      <c r="G17" s="373" t="s">
        <v>167</v>
      </c>
      <c r="H17" s="373" t="s">
        <v>914</v>
      </c>
      <c r="I17" s="368" t="s">
        <v>159</v>
      </c>
      <c r="J17" s="372" t="s">
        <v>157</v>
      </c>
      <c r="K17" s="371" t="s">
        <v>912</v>
      </c>
      <c r="L17" s="369" t="s">
        <v>161</v>
      </c>
      <c r="M17" s="373" t="s">
        <v>28</v>
      </c>
      <c r="N17" s="181" t="s">
        <v>913</v>
      </c>
    </row>
    <row r="18" spans="1:14" ht="27" customHeight="1" thickBot="1">
      <c r="A18" s="90"/>
      <c r="B18" s="148" t="str">
        <f>Roster!C18</f>
        <v>Douglas Haley</v>
      </c>
      <c r="C18" s="78">
        <v>9</v>
      </c>
      <c r="D18" s="149" t="s">
        <v>207</v>
      </c>
      <c r="E18" s="381">
        <v>0</v>
      </c>
      <c r="F18" s="381">
        <f>INDEX('Masters Standings'!I3:I94,MATCH(B18,'Masters Standings'!C3:C94,0))</f>
        <v>0</v>
      </c>
      <c r="G18" s="381">
        <f>INDEX('HC Classic Standings'!I3:I94,MATCH(B18,'HC Classic Standings'!C3:C94,0))</f>
        <v>0</v>
      </c>
      <c r="H18" s="381">
        <f>SUM(E18:G18)</f>
        <v>0</v>
      </c>
      <c r="I18" s="379">
        <f>INDEX('Single Standings'!G3:G94, MATCH(B18,'Single Standings'!C3:C94,0))</f>
        <v>100</v>
      </c>
      <c r="J18" s="379">
        <f>INDEX('Double Standings'!H3:H48, MATCH('Double Score'!C23,'Double Standings'!C3:C48,0))</f>
        <v>25</v>
      </c>
      <c r="K18" s="379">
        <f>INDEX('Team Standings'!H3:H25, MATCH(B17,'Team Standings'!C3:C25,0))</f>
        <v>0</v>
      </c>
      <c r="L18" s="379">
        <f>INDEX('All-Events Standings'!G3:G94, MATCH(B18,'All-Events Standings'!C3:C94,0))</f>
        <v>75</v>
      </c>
      <c r="M18" s="380">
        <f>SUM(I18:L18)</f>
        <v>200</v>
      </c>
      <c r="N18" s="374">
        <v>1016</v>
      </c>
    </row>
    <row r="19" spans="1:14" ht="27" customHeight="1" thickBot="1">
      <c r="B19" s="14" t="str">
        <f>Roster!C19</f>
        <v>Stacey Pate</v>
      </c>
      <c r="C19" s="78">
        <v>10</v>
      </c>
      <c r="D19" s="92" t="s">
        <v>208</v>
      </c>
      <c r="E19" s="382">
        <v>0</v>
      </c>
      <c r="F19" s="382">
        <v>0</v>
      </c>
      <c r="G19" s="382">
        <f>INDEX('HC Classic Standings'!I3:I94,MATCH(B19,'HC Classic Standings'!C3:C94,0))</f>
        <v>70</v>
      </c>
      <c r="H19" s="382">
        <f>SUM(E19:G19)</f>
        <v>70</v>
      </c>
      <c r="I19" s="379">
        <f>INDEX('Single Standings'!G3:G94, MATCH(B19,'Single Standings'!C3:C94,0))</f>
        <v>0</v>
      </c>
      <c r="J19" s="379">
        <f>INDEX('Double Standings'!H3:H48, MATCH('Double Score'!C23,'Double Standings'!C3:C48,0))</f>
        <v>25</v>
      </c>
      <c r="K19" s="379">
        <f>INDEX('Team Standings'!H3:H25, MATCH(B17,'Team Standings'!C3:C25,0))</f>
        <v>0</v>
      </c>
      <c r="L19" s="379">
        <f>INDEX('All-Events Standings'!G3:G94, MATCH(B19,'All-Events Standings'!C3:C94,0))</f>
        <v>0</v>
      </c>
      <c r="M19" s="380">
        <f>SUM(I19:L19)</f>
        <v>25</v>
      </c>
      <c r="N19" s="374">
        <v>1017</v>
      </c>
    </row>
    <row r="20" spans="1:14" ht="27" customHeight="1" thickBot="1">
      <c r="B20" s="16" t="str">
        <f>Roster!C20</f>
        <v>John Sidener</v>
      </c>
      <c r="C20" s="78">
        <v>11</v>
      </c>
      <c r="D20" s="92" t="s">
        <v>211</v>
      </c>
      <c r="E20" s="382">
        <v>0</v>
      </c>
      <c r="F20" s="382">
        <v>0</v>
      </c>
      <c r="G20" s="382">
        <v>0</v>
      </c>
      <c r="H20" s="381">
        <f>SUM(E20:G20)</f>
        <v>0</v>
      </c>
      <c r="I20" s="379">
        <f>INDEX('Single Standings'!G3:G94, MATCH(B20,'Single Standings'!C3:C94,0))</f>
        <v>80</v>
      </c>
      <c r="J20" s="379">
        <f>INDEX('Double Standings'!H3:H48, MATCH('Double Score'!C28,'Double Standings'!C3:C48,0))</f>
        <v>0</v>
      </c>
      <c r="K20" s="379">
        <f>INDEX('Team Standings'!H3:H25, MATCH(B17,'Team Standings'!C3:C25,0))</f>
        <v>0</v>
      </c>
      <c r="L20" s="379">
        <v>0</v>
      </c>
      <c r="M20" s="380">
        <f>SUM(I20:L20)</f>
        <v>80</v>
      </c>
      <c r="N20" s="374">
        <v>1018</v>
      </c>
    </row>
    <row r="21" spans="1:14" ht="27" customHeight="1" thickBot="1">
      <c r="A21" s="43"/>
      <c r="B21" s="28" t="str">
        <f>Roster!C21</f>
        <v>Elton Roberson</v>
      </c>
      <c r="C21" s="61">
        <v>12</v>
      </c>
      <c r="D21" s="101" t="s">
        <v>212</v>
      </c>
      <c r="E21" s="382">
        <v>0</v>
      </c>
      <c r="F21" s="382">
        <f>INDEX('Masters Standings'!I3:I94,MATCH(B21,'Masters Standings'!C3:C94,0))</f>
        <v>50</v>
      </c>
      <c r="G21" s="382">
        <f>INDEX('HC Classic Standings'!I3:I94,MATCH(B21,'HC Classic Standings'!C3:C94,0))</f>
        <v>50</v>
      </c>
      <c r="H21" s="382">
        <f>SUM(E21:G21)</f>
        <v>100</v>
      </c>
      <c r="I21" s="379">
        <f>INDEX('Single Standings'!G3:G94, MATCH(B21,'Single Standings'!C3:C94,0))</f>
        <v>0</v>
      </c>
      <c r="J21" s="379">
        <f>INDEX('Double Standings'!H3:H48, MATCH('Double Score'!C28,'Double Standings'!C3:C48,0))</f>
        <v>0</v>
      </c>
      <c r="K21" s="379">
        <f>INDEX('Team Standings'!H3:H25, MATCH(B17,'Team Standings'!C3:C25,0))</f>
        <v>0</v>
      </c>
      <c r="L21" s="379">
        <f>INDEX('All-Events Standings'!G3:G94, MATCH(B21,'All-Events Standings'!C3:C94,0))</f>
        <v>0</v>
      </c>
      <c r="M21" s="380">
        <f>SUM(I21:L21)</f>
        <v>0</v>
      </c>
      <c r="N21" s="374"/>
    </row>
    <row r="22" spans="1:14" ht="27" customHeight="1">
      <c r="B22" s="43"/>
      <c r="C22" s="43"/>
      <c r="D22" s="43"/>
      <c r="E22" s="43"/>
      <c r="F22" s="43"/>
      <c r="G22" s="43"/>
      <c r="H22" s="43"/>
      <c r="I22" s="43"/>
      <c r="J22" s="112"/>
      <c r="K22" s="112"/>
      <c r="L22" s="112"/>
      <c r="M22" s="43"/>
      <c r="N22" s="43"/>
    </row>
    <row r="23" spans="1:14" ht="27" customHeight="1" thickBot="1">
      <c r="C23" s="43"/>
      <c r="J23" s="112"/>
      <c r="K23" s="112"/>
      <c r="L23" s="112"/>
    </row>
    <row r="24" spans="1:14" ht="27" customHeight="1" thickBot="1">
      <c r="A24" s="9">
        <v>4</v>
      </c>
      <c r="B24" s="69" t="str">
        <f>Roster!C24</f>
        <v>Pin Crushers</v>
      </c>
      <c r="C24" s="70" t="s">
        <v>24</v>
      </c>
      <c r="D24" s="71" t="s">
        <v>178</v>
      </c>
      <c r="E24" s="373" t="s">
        <v>163</v>
      </c>
      <c r="F24" s="373" t="s">
        <v>166</v>
      </c>
      <c r="G24" s="373" t="s">
        <v>167</v>
      </c>
      <c r="H24" s="373" t="s">
        <v>914</v>
      </c>
      <c r="I24" s="368" t="s">
        <v>159</v>
      </c>
      <c r="J24" s="372" t="s">
        <v>157</v>
      </c>
      <c r="K24" s="371" t="s">
        <v>912</v>
      </c>
      <c r="L24" s="369" t="s">
        <v>161</v>
      </c>
      <c r="M24" s="373" t="s">
        <v>28</v>
      </c>
      <c r="N24" s="181" t="s">
        <v>913</v>
      </c>
    </row>
    <row r="25" spans="1:14" ht="27" customHeight="1" thickBot="1">
      <c r="B25" s="148" t="str">
        <f>Roster!C25</f>
        <v>Fay Garvin</v>
      </c>
      <c r="C25" s="78">
        <v>13</v>
      </c>
      <c r="D25" s="149" t="s">
        <v>213</v>
      </c>
      <c r="E25" s="381">
        <f>INDEX('Hoffman Standings'!H3:H94, MATCH(B25,'Hoffman Standings'!C3:C94,0))</f>
        <v>0</v>
      </c>
      <c r="F25" s="381">
        <v>0</v>
      </c>
      <c r="G25" s="381">
        <v>0</v>
      </c>
      <c r="H25" s="381">
        <f>SUM(E25:G25)</f>
        <v>0</v>
      </c>
      <c r="I25" s="379">
        <f>INDEX('Single Standings'!G3:G94, MATCH(B25,'Single Standings'!C3:C94,0))</f>
        <v>0</v>
      </c>
      <c r="J25" s="379">
        <f>INDEX('Double Standings'!H3:H48, MATCH('Double Score'!C33,'Double Standings'!C3:C48,0))</f>
        <v>0</v>
      </c>
      <c r="K25" s="379">
        <f>INDEX('Team Standings'!H3:H25, MATCH(B24,'Team Standings'!C3:C25,0))</f>
        <v>0</v>
      </c>
      <c r="L25" s="379">
        <f>INDEX('All-Events Standings'!G3:G94, MATCH(B25,'All-Events Standings'!C3:C94,0))</f>
        <v>0</v>
      </c>
      <c r="M25" s="380">
        <f>SUM(I25:L25)</f>
        <v>0</v>
      </c>
      <c r="N25" s="374"/>
    </row>
    <row r="26" spans="1:14" ht="27" customHeight="1" thickBot="1">
      <c r="B26" s="14" t="str">
        <f>Roster!C26</f>
        <v>Robert Smith</v>
      </c>
      <c r="C26" s="78">
        <v>14</v>
      </c>
      <c r="D26" s="92" t="s">
        <v>216</v>
      </c>
      <c r="E26" s="382">
        <f>INDEX('Hoffman Standings'!H3:H94, MATCH(B26,'Hoffman Standings'!C3:C94,0))</f>
        <v>0</v>
      </c>
      <c r="F26" s="382">
        <v>0</v>
      </c>
      <c r="G26" s="382">
        <v>0</v>
      </c>
      <c r="H26" s="382">
        <f>SUM(E26:G26)</f>
        <v>0</v>
      </c>
      <c r="I26" s="379">
        <f>INDEX('Single Standings'!G3:G94, MATCH(B26,'Single Standings'!C3:C94,0))</f>
        <v>0</v>
      </c>
      <c r="J26" s="379">
        <f>INDEX('Double Standings'!H3:H48, MATCH('Double Score'!C33,'Double Standings'!C3:C48,0))</f>
        <v>0</v>
      </c>
      <c r="K26" s="379">
        <f>INDEX('Team Standings'!H3:H25, MATCH(B24,'Team Standings'!C3:C25,0))</f>
        <v>0</v>
      </c>
      <c r="L26" s="379">
        <f>INDEX('All-Events Standings'!G3:G94, MATCH(B26,'All-Events Standings'!C3:C94,0))</f>
        <v>0</v>
      </c>
      <c r="M26" s="380">
        <f>SUM(I26:L26)</f>
        <v>0</v>
      </c>
      <c r="N26" s="374"/>
    </row>
    <row r="27" spans="1:14" ht="27" customHeight="1" thickBot="1">
      <c r="B27" s="16" t="str">
        <f>Roster!C27</f>
        <v>Pilar Hernandez</v>
      </c>
      <c r="C27" s="78">
        <v>15</v>
      </c>
      <c r="D27" s="92" t="s">
        <v>217</v>
      </c>
      <c r="E27" s="382">
        <v>0</v>
      </c>
      <c r="F27" s="382">
        <v>0</v>
      </c>
      <c r="G27" s="382">
        <v>0</v>
      </c>
      <c r="H27" s="381">
        <f>SUM(E27:G27)</f>
        <v>0</v>
      </c>
      <c r="I27" s="379">
        <f>INDEX('Single Standings'!G3:G94, MATCH(B27,'Single Standings'!C3:C94,0))</f>
        <v>0</v>
      </c>
      <c r="J27" s="379">
        <f>INDEX('Double Standings'!H3:H48, MATCH('Double Score'!C38,'Double Standings'!C3:C48,0))</f>
        <v>0</v>
      </c>
      <c r="K27" s="379">
        <f>INDEX('Team Standings'!H3:H25, MATCH(B24,'Team Standings'!C3:C25,0))</f>
        <v>0</v>
      </c>
      <c r="L27" s="379">
        <f>INDEX('All-Events Standings'!G3:G94, MATCH(B27,'All-Events Standings'!C3:C94,0))</f>
        <v>12.5</v>
      </c>
      <c r="M27" s="380">
        <f>SUM(I27:L27)</f>
        <v>12.5</v>
      </c>
      <c r="N27" s="374">
        <v>1019</v>
      </c>
    </row>
    <row r="28" spans="1:14" ht="27" customHeight="1" thickBot="1">
      <c r="A28" s="90"/>
      <c r="B28" s="28" t="str">
        <f>Roster!C28</f>
        <v>Anthony Jones</v>
      </c>
      <c r="C28" s="61">
        <v>16</v>
      </c>
      <c r="D28" s="101" t="s">
        <v>219</v>
      </c>
      <c r="E28" s="382">
        <v>0</v>
      </c>
      <c r="F28" s="382">
        <v>0</v>
      </c>
      <c r="G28" s="382">
        <f>INDEX('HC Classic Standings'!I3:I94,MATCH(B28,'HC Classic Standings'!C3:C94,0))</f>
        <v>0</v>
      </c>
      <c r="H28" s="382">
        <f>SUM(E28:G28)</f>
        <v>0</v>
      </c>
      <c r="I28" s="379">
        <f>INDEX('Single Standings'!G3:G94, MATCH(B28,'Single Standings'!C3:C94,0))</f>
        <v>0</v>
      </c>
      <c r="J28" s="379">
        <f>INDEX('Double Standings'!H3:H48, MATCH('Double Score'!C38,'Double Standings'!C3:C48,0))</f>
        <v>0</v>
      </c>
      <c r="K28" s="379">
        <f>INDEX('Team Standings'!H3:H25, MATCH(B24,'Team Standings'!C3:C25,0))</f>
        <v>0</v>
      </c>
      <c r="L28" s="379">
        <f>INDEX('All-Events Standings'!G3:G94, MATCH(B28,'All-Events Standings'!C3:C94,0))</f>
        <v>0</v>
      </c>
      <c r="M28" s="380">
        <f>SUM(I28:L28)</f>
        <v>0</v>
      </c>
      <c r="N28" s="374"/>
    </row>
    <row r="29" spans="1:14" ht="27" customHeight="1">
      <c r="B29" s="43"/>
      <c r="C29" s="43"/>
      <c r="D29" s="43"/>
      <c r="E29" s="43"/>
      <c r="F29" s="43"/>
      <c r="G29" s="43"/>
      <c r="H29" s="43"/>
      <c r="I29" s="43"/>
      <c r="J29" s="112"/>
      <c r="K29" s="112"/>
      <c r="L29" s="112"/>
      <c r="M29" s="43"/>
      <c r="N29" s="43"/>
    </row>
    <row r="30" spans="1:14" ht="27" customHeight="1" thickBot="1">
      <c r="C30" s="43"/>
      <c r="J30" s="112"/>
      <c r="K30" s="112"/>
      <c r="L30" s="112"/>
    </row>
    <row r="31" spans="1:14" ht="27" customHeight="1" thickBot="1">
      <c r="A31" s="9">
        <v>5</v>
      </c>
      <c r="B31" s="69" t="str">
        <f>Roster!C31</f>
        <v>Missouri</v>
      </c>
      <c r="C31" s="70" t="s">
        <v>24</v>
      </c>
      <c r="D31" s="71" t="s">
        <v>178</v>
      </c>
      <c r="E31" s="373" t="s">
        <v>163</v>
      </c>
      <c r="F31" s="373" t="s">
        <v>166</v>
      </c>
      <c r="G31" s="373" t="s">
        <v>167</v>
      </c>
      <c r="H31" s="373" t="s">
        <v>914</v>
      </c>
      <c r="I31" s="368" t="s">
        <v>159</v>
      </c>
      <c r="J31" s="372" t="s">
        <v>157</v>
      </c>
      <c r="K31" s="371" t="s">
        <v>912</v>
      </c>
      <c r="L31" s="369" t="s">
        <v>161</v>
      </c>
      <c r="M31" s="373" t="s">
        <v>28</v>
      </c>
      <c r="N31" s="181" t="s">
        <v>913</v>
      </c>
    </row>
    <row r="32" spans="1:14" ht="27" customHeight="1" thickBot="1">
      <c r="B32" s="148" t="str">
        <f>Roster!C32</f>
        <v>Elmo Hickerson</v>
      </c>
      <c r="C32" s="78">
        <v>17</v>
      </c>
      <c r="D32" s="149" t="s">
        <v>221</v>
      </c>
      <c r="E32" s="381">
        <v>0</v>
      </c>
      <c r="F32" s="381">
        <v>0</v>
      </c>
      <c r="G32" s="381">
        <f>INDEX('HC Classic Standings'!I3:I94,MATCH(B32,'HC Classic Standings'!C3:C94,0))</f>
        <v>0</v>
      </c>
      <c r="H32" s="381">
        <f>SUM(E32:G32)</f>
        <v>0</v>
      </c>
      <c r="I32" s="379">
        <f>INDEX('Single Standings'!G3:G94, MATCH(B32,'Single Standings'!C3:C94,0))</f>
        <v>0</v>
      </c>
      <c r="J32" s="379">
        <f>INDEX('Double Standings'!H3:H48, MATCH('Double Score'!C43,'Double Standings'!C3:C48,0))</f>
        <v>0</v>
      </c>
      <c r="K32" s="379">
        <f>INDEX('Team Standings'!H3:H25, MATCH(B31,'Team Standings'!C3:C25,0))</f>
        <v>0</v>
      </c>
      <c r="L32" s="379">
        <f>INDEX('All-Events Standings'!G3:G94, MATCH(B32,'All-Events Standings'!C3:C94,0))</f>
        <v>0</v>
      </c>
      <c r="M32" s="380">
        <f>SUM(I32:L32)</f>
        <v>0</v>
      </c>
      <c r="N32" s="374"/>
    </row>
    <row r="33" spans="1:14" ht="27" customHeight="1" thickBot="1">
      <c r="B33" s="14" t="str">
        <f>Roster!C33</f>
        <v>Sandra Manley</v>
      </c>
      <c r="C33" s="78">
        <v>18</v>
      </c>
      <c r="D33" s="92" t="s">
        <v>223</v>
      </c>
      <c r="E33" s="382">
        <v>0</v>
      </c>
      <c r="F33" s="382">
        <v>0</v>
      </c>
      <c r="G33" s="382">
        <v>0</v>
      </c>
      <c r="H33" s="382">
        <f>SUM(E33:G33)</f>
        <v>0</v>
      </c>
      <c r="I33" s="379">
        <f>INDEX('Single Standings'!G3:G94, MATCH(B33,'Single Standings'!C3:C94,0))</f>
        <v>0</v>
      </c>
      <c r="J33" s="379">
        <f>INDEX('Double Standings'!H3:H48, MATCH('Double Score'!C43,'Double Standings'!C3:C48,0))</f>
        <v>0</v>
      </c>
      <c r="K33" s="379">
        <f>INDEX('Team Standings'!H3:H25, MATCH(B31,'Team Standings'!C3:C25,0))</f>
        <v>0</v>
      </c>
      <c r="L33" s="379">
        <f>INDEX('All-Events Standings'!G3:G94, MATCH(B33,'All-Events Standings'!C3:C94,0))</f>
        <v>0</v>
      </c>
      <c r="M33" s="380">
        <f>SUM(I33:L33)</f>
        <v>0</v>
      </c>
      <c r="N33" s="374"/>
    </row>
    <row r="34" spans="1:14" ht="27" customHeight="1" thickBot="1">
      <c r="B34" s="16" t="str">
        <f>Roster!C34</f>
        <v>Terrie Bogle</v>
      </c>
      <c r="C34" s="78">
        <v>19</v>
      </c>
      <c r="D34" s="92" t="s">
        <v>224</v>
      </c>
      <c r="E34" s="382">
        <v>0</v>
      </c>
      <c r="F34" s="382">
        <v>0</v>
      </c>
      <c r="G34" s="382">
        <v>0</v>
      </c>
      <c r="H34" s="381">
        <f>SUM(E34:G34)</f>
        <v>0</v>
      </c>
      <c r="I34" s="379">
        <f>INDEX('Single Standings'!G3:G94, MATCH(B34,'Single Standings'!C3:C94,0))</f>
        <v>0</v>
      </c>
      <c r="J34" s="379">
        <f>INDEX('Double Standings'!H3:H48, MATCH('Double Score'!C48,'Double Standings'!C3:C48,0))</f>
        <v>0</v>
      </c>
      <c r="K34" s="379">
        <f>INDEX('Team Standings'!H3:H25, MATCH(B31,'Team Standings'!C3:C25,0))</f>
        <v>0</v>
      </c>
      <c r="L34" s="379">
        <f>INDEX('All-Events Standings'!G3:G94, MATCH(B34,'All-Events Standings'!C3:C94,0))</f>
        <v>0</v>
      </c>
      <c r="M34" s="380">
        <f>SUM(I34:L34)</f>
        <v>0</v>
      </c>
      <c r="N34" s="374"/>
    </row>
    <row r="35" spans="1:14" ht="27" customHeight="1" thickBot="1">
      <c r="A35" s="90"/>
      <c r="B35" s="28" t="str">
        <f>Roster!C35</f>
        <v>Ken Arnold</v>
      </c>
      <c r="C35" s="61">
        <v>20</v>
      </c>
      <c r="D35" s="101" t="s">
        <v>227</v>
      </c>
      <c r="E35" s="382">
        <f>INDEX('Hoffman Standings'!H3:H94, MATCH(B35,'Hoffman Standings'!C3:C94,0))</f>
        <v>0</v>
      </c>
      <c r="F35" s="382">
        <f>INDEX('Masters Standings'!I3:I94,MATCH(B35,'Masters Standings'!C3:C94,0))</f>
        <v>0</v>
      </c>
      <c r="G35" s="382">
        <f>INDEX('HC Classic Standings'!I3:I94,MATCH(B35,'HC Classic Standings'!C3:C94,0))</f>
        <v>0</v>
      </c>
      <c r="H35" s="382">
        <f>SUM(E35:G35)</f>
        <v>0</v>
      </c>
      <c r="I35" s="379">
        <f>INDEX('Single Standings'!G3:G94, MATCH(B35,'Single Standings'!C3:C94,0))</f>
        <v>0</v>
      </c>
      <c r="J35" s="379">
        <f>INDEX('Double Standings'!H3:H48, MATCH('Double Score'!C48,'Double Standings'!C3:C48,0))</f>
        <v>0</v>
      </c>
      <c r="K35" s="379">
        <f>INDEX('Team Standings'!H3:H25, MATCH(B31,'Team Standings'!C3:C25,0))</f>
        <v>0</v>
      </c>
      <c r="L35" s="379">
        <f>INDEX('All-Events Standings'!G3:G94, MATCH(B35,'All-Events Standings'!C3:C94,0))</f>
        <v>0</v>
      </c>
      <c r="M35" s="380">
        <f>SUM(I35:L35)</f>
        <v>0</v>
      </c>
      <c r="N35" s="374"/>
    </row>
    <row r="36" spans="1:14" ht="27" customHeight="1">
      <c r="B36" s="43"/>
      <c r="C36" s="43"/>
      <c r="D36" s="43"/>
      <c r="E36" s="43"/>
      <c r="F36" s="43"/>
      <c r="G36" s="43"/>
      <c r="H36" s="43"/>
      <c r="I36" s="43"/>
      <c r="J36" s="112"/>
      <c r="K36" s="112"/>
      <c r="L36" s="112"/>
      <c r="M36" s="43"/>
      <c r="N36" s="43"/>
    </row>
    <row r="37" spans="1:14" ht="27" customHeight="1" thickBot="1">
      <c r="C37" s="43"/>
      <c r="J37" s="112"/>
      <c r="K37" s="112"/>
      <c r="L37" s="112"/>
    </row>
    <row r="38" spans="1:14" ht="27" customHeight="1" thickBot="1">
      <c r="A38" s="9">
        <v>6</v>
      </c>
      <c r="B38" s="69" t="str">
        <f>Roster!C38</f>
        <v>Birmingham 2020</v>
      </c>
      <c r="C38" s="70" t="s">
        <v>24</v>
      </c>
      <c r="D38" s="71" t="s">
        <v>178</v>
      </c>
      <c r="E38" s="373" t="s">
        <v>163</v>
      </c>
      <c r="F38" s="373" t="s">
        <v>166</v>
      </c>
      <c r="G38" s="373" t="s">
        <v>167</v>
      </c>
      <c r="H38" s="373" t="s">
        <v>914</v>
      </c>
      <c r="I38" s="368" t="s">
        <v>159</v>
      </c>
      <c r="J38" s="372" t="s">
        <v>157</v>
      </c>
      <c r="K38" s="371" t="s">
        <v>912</v>
      </c>
      <c r="L38" s="369" t="s">
        <v>161</v>
      </c>
      <c r="M38" s="373" t="s">
        <v>28</v>
      </c>
      <c r="N38" s="181" t="s">
        <v>913</v>
      </c>
    </row>
    <row r="39" spans="1:14" ht="27" customHeight="1" thickBot="1">
      <c r="B39" s="148" t="str">
        <f>Roster!C39</f>
        <v>Walter Haskett</v>
      </c>
      <c r="C39" s="78">
        <v>21</v>
      </c>
      <c r="D39" s="149" t="s">
        <v>229</v>
      </c>
      <c r="E39" s="381">
        <f>INDEX('Hoffman Standings'!H3:H94, MATCH(B39,'Hoffman Standings'!C3:C94,0))</f>
        <v>60</v>
      </c>
      <c r="F39" s="381">
        <v>0</v>
      </c>
      <c r="G39" s="381">
        <v>0</v>
      </c>
      <c r="H39" s="381">
        <f>SUM(E39:G39)</f>
        <v>60</v>
      </c>
      <c r="I39" s="379">
        <f>INDEX('Single Standings'!G3:G94, MATCH(B39,'Single Standings'!C3:C94,0))</f>
        <v>25</v>
      </c>
      <c r="J39" s="379">
        <f>INDEX('Double Standings'!H3:H48, MATCH('Double Score'!C53,'Double Standings'!C3:C48,0))</f>
        <v>0</v>
      </c>
      <c r="K39" s="379">
        <f>INDEX('Team Standings'!H3:H25, MATCH(B38,'Team Standings'!C3:C25,0))</f>
        <v>0</v>
      </c>
      <c r="L39" s="379">
        <f>INDEX('All-Events Standings'!G3:G94, MATCH(B39,'All-Events Standings'!C3:C94,0))</f>
        <v>0</v>
      </c>
      <c r="M39" s="380">
        <f>SUM(I39:L39)</f>
        <v>25</v>
      </c>
      <c r="N39" s="374">
        <v>1020</v>
      </c>
    </row>
    <row r="40" spans="1:14" ht="27" customHeight="1" thickBot="1">
      <c r="B40" s="14" t="str">
        <f>Roster!C40</f>
        <v>Mary Hartzell</v>
      </c>
      <c r="C40" s="78">
        <v>22</v>
      </c>
      <c r="D40" s="92" t="s">
        <v>232</v>
      </c>
      <c r="E40" s="382">
        <f>INDEX('Hoffman Standings'!H3:H94, MATCH(B40,'Hoffman Standings'!C3:C94,0))</f>
        <v>0</v>
      </c>
      <c r="F40" s="382">
        <v>0</v>
      </c>
      <c r="G40" s="382">
        <f>INDEX('HC Classic Standings'!I3:I94,MATCH(B40,'HC Classic Standings'!C3:C94,0))</f>
        <v>0</v>
      </c>
      <c r="H40" s="382">
        <f>SUM(E40:G40)</f>
        <v>0</v>
      </c>
      <c r="I40" s="379">
        <f>INDEX('Single Standings'!G3:G94, MATCH(B40,'Single Standings'!C3:C94,0))</f>
        <v>0</v>
      </c>
      <c r="J40" s="379">
        <f>INDEX('Double Standings'!H3:H48, MATCH('Double Score'!C53,'Double Standings'!C3:C48,0))</f>
        <v>0</v>
      </c>
      <c r="K40" s="379">
        <f>INDEX('Team Standings'!H3:H25, MATCH(B38,'Team Standings'!C3:C25,0))</f>
        <v>0</v>
      </c>
      <c r="L40" s="379">
        <v>0</v>
      </c>
      <c r="M40" s="380">
        <f>SUM(I40:L40)</f>
        <v>0</v>
      </c>
      <c r="N40" s="374"/>
    </row>
    <row r="41" spans="1:14" ht="27" customHeight="1" thickBot="1">
      <c r="B41" s="16" t="str">
        <f>Roster!C41</f>
        <v>Ricky Morgan</v>
      </c>
      <c r="C41" s="78">
        <v>23</v>
      </c>
      <c r="D41" s="92" t="s">
        <v>234</v>
      </c>
      <c r="E41" s="382">
        <v>0</v>
      </c>
      <c r="F41" s="382">
        <v>0</v>
      </c>
      <c r="G41" s="382">
        <v>0</v>
      </c>
      <c r="H41" s="381">
        <f>SUM(E41:G41)</f>
        <v>0</v>
      </c>
      <c r="I41" s="379">
        <f>INDEX('Single Standings'!G3:G94, MATCH(B41,'Single Standings'!C3:C94,0))</f>
        <v>0</v>
      </c>
      <c r="J41" s="379">
        <f>INDEX('Double Standings'!H3:H48, MATCH('Double Score'!C58,'Double Standings'!C3:C48,0))</f>
        <v>0</v>
      </c>
      <c r="K41" s="379">
        <f>INDEX('Team Standings'!H3:H25, MATCH(B38,'Team Standings'!C3:C25,0))</f>
        <v>0</v>
      </c>
      <c r="L41" s="379">
        <f>INDEX('All-Events Standings'!G3:G94, MATCH(B41,'All-Events Standings'!C3:C94,0))</f>
        <v>0</v>
      </c>
      <c r="M41" s="380">
        <f>SUM(I41:L41)</f>
        <v>0</v>
      </c>
      <c r="N41" s="374"/>
    </row>
    <row r="42" spans="1:14" ht="27" customHeight="1" thickBot="1">
      <c r="A42" s="90"/>
      <c r="B42" s="28" t="str">
        <f>Roster!C42</f>
        <v>Thomas Daugherty</v>
      </c>
      <c r="C42" s="61">
        <v>24</v>
      </c>
      <c r="D42" s="101" t="s">
        <v>237</v>
      </c>
      <c r="E42" s="382">
        <f>INDEX('Hoffman Standings'!H3:H94, MATCH(B42,'Hoffman Standings'!C3:C94,0))</f>
        <v>40</v>
      </c>
      <c r="F42" s="382">
        <v>0</v>
      </c>
      <c r="G42" s="382">
        <f>INDEX('HC Classic Standings'!I3:I94,MATCH(B42,'HC Classic Standings'!C3:C94,0))</f>
        <v>0</v>
      </c>
      <c r="H42" s="382">
        <f>SUM(E42:G42)</f>
        <v>40</v>
      </c>
      <c r="I42" s="379">
        <f>INDEX('Single Standings'!G3:G94, MATCH(B42,'Single Standings'!C3:C94,0))</f>
        <v>0</v>
      </c>
      <c r="J42" s="379">
        <f>INDEX('Double Standings'!H3:H48, MATCH('Double Score'!C58,'Double Standings'!C3:C48,0))</f>
        <v>0</v>
      </c>
      <c r="K42" s="379">
        <f>INDEX('Team Standings'!H3:H25, MATCH(B38,'Team Standings'!C3:C25,0))</f>
        <v>0</v>
      </c>
      <c r="L42" s="379">
        <f>INDEX('All-Events Standings'!G3:G94, MATCH(B42,'All-Events Standings'!C3:C94,0))</f>
        <v>0</v>
      </c>
      <c r="M42" s="380">
        <f>SUM(I42:L42)</f>
        <v>0</v>
      </c>
      <c r="N42" s="374"/>
    </row>
    <row r="43" spans="1:14" ht="27" customHeight="1">
      <c r="B43" s="43"/>
      <c r="C43" s="43"/>
      <c r="D43" s="43"/>
      <c r="E43" s="43"/>
      <c r="F43" s="43"/>
      <c r="G43" s="43"/>
      <c r="H43" s="43"/>
      <c r="I43" s="43"/>
      <c r="J43" s="112"/>
      <c r="K43" s="112"/>
      <c r="L43" s="112"/>
      <c r="M43" s="43"/>
      <c r="N43" s="43"/>
    </row>
    <row r="44" spans="1:14" ht="27" customHeight="1" thickBot="1">
      <c r="C44" s="43"/>
      <c r="J44" s="112"/>
      <c r="K44" s="112"/>
      <c r="L44" s="112"/>
    </row>
    <row r="45" spans="1:14" ht="27" customHeight="1" thickBot="1">
      <c r="A45" s="9">
        <v>7</v>
      </c>
      <c r="B45" s="69" t="str">
        <f>Roster!C45</f>
        <v>Four Company</v>
      </c>
      <c r="C45" s="70" t="s">
        <v>24</v>
      </c>
      <c r="D45" s="71" t="s">
        <v>178</v>
      </c>
      <c r="E45" s="373" t="s">
        <v>163</v>
      </c>
      <c r="F45" s="373" t="s">
        <v>166</v>
      </c>
      <c r="G45" s="373" t="s">
        <v>167</v>
      </c>
      <c r="H45" s="373" t="s">
        <v>914</v>
      </c>
      <c r="I45" s="368" t="s">
        <v>159</v>
      </c>
      <c r="J45" s="372" t="s">
        <v>157</v>
      </c>
      <c r="K45" s="371" t="s">
        <v>912</v>
      </c>
      <c r="L45" s="369" t="s">
        <v>161</v>
      </c>
      <c r="M45" s="373" t="s">
        <v>28</v>
      </c>
      <c r="N45" s="181" t="s">
        <v>913</v>
      </c>
    </row>
    <row r="46" spans="1:14" ht="27" customHeight="1" thickBot="1">
      <c r="A46" s="90"/>
      <c r="B46" s="148" t="str">
        <f>Roster!C46</f>
        <v>Barbara Craig</v>
      </c>
      <c r="C46" s="78">
        <v>25</v>
      </c>
      <c r="D46" s="149" t="s">
        <v>240</v>
      </c>
      <c r="E46" s="381">
        <f>INDEX('Hoffman Standings'!H3:H94, MATCH(B46,'Hoffman Standings'!C3:C94,0))</f>
        <v>0</v>
      </c>
      <c r="F46" s="381">
        <v>0</v>
      </c>
      <c r="G46" s="381">
        <v>0</v>
      </c>
      <c r="H46" s="381">
        <f>SUM(E46:G46)</f>
        <v>0</v>
      </c>
      <c r="I46" s="379">
        <f>INDEX('Single Standings'!G3:G94, MATCH(B46,'Single Standings'!C3:C94,0))</f>
        <v>0</v>
      </c>
      <c r="J46" s="379">
        <f>INDEX('Double Standings'!H3:H48, MATCH('Double Score'!C63,'Double Standings'!C3:C48,0))</f>
        <v>0</v>
      </c>
      <c r="K46" s="379">
        <f>INDEX('Team Standings'!H3:H25, MATCH(B45,'Team Standings'!C3:C25,0))</f>
        <v>0</v>
      </c>
      <c r="L46" s="379">
        <f>INDEX('All-Events Standings'!G3:G94, MATCH(B46,'All-Events Standings'!C3:C94,0))</f>
        <v>0</v>
      </c>
      <c r="M46" s="380">
        <f>SUM(I46:L46)</f>
        <v>0</v>
      </c>
      <c r="N46" s="374"/>
    </row>
    <row r="47" spans="1:14" ht="27" customHeight="1" thickBot="1">
      <c r="B47" s="14" t="str">
        <f>Roster!C47</f>
        <v>Kimberly Beck</v>
      </c>
      <c r="C47" s="78">
        <v>26</v>
      </c>
      <c r="D47" s="92" t="s">
        <v>242</v>
      </c>
      <c r="E47" s="382">
        <f>INDEX('Hoffman Standings'!H3:H94, MATCH(B47,'Hoffman Standings'!C3:C94,0))</f>
        <v>0</v>
      </c>
      <c r="F47" s="382">
        <v>0</v>
      </c>
      <c r="G47" s="382">
        <v>0</v>
      </c>
      <c r="H47" s="382">
        <f>SUM(E47:G47)</f>
        <v>0</v>
      </c>
      <c r="I47" s="379">
        <f>INDEX('Single Standings'!G3:G94, MATCH(B47,'Single Standings'!C3:C94,0))</f>
        <v>145</v>
      </c>
      <c r="J47" s="379">
        <f>INDEX('Double Standings'!H3:H48, MATCH('Double Score'!C63,'Double Standings'!C3:C48,0))</f>
        <v>0</v>
      </c>
      <c r="K47" s="379">
        <f>INDEX('Team Standings'!H3:H25, MATCH(B45,'Team Standings'!C3:C25,0))</f>
        <v>0</v>
      </c>
      <c r="L47" s="379">
        <v>0</v>
      </c>
      <c r="M47" s="380">
        <f>SUM(I47:L47)</f>
        <v>145</v>
      </c>
      <c r="N47" s="374">
        <v>1021</v>
      </c>
    </row>
    <row r="48" spans="1:14" ht="27" customHeight="1" thickBot="1">
      <c r="B48" s="16" t="str">
        <f>Roster!C48</f>
        <v>Kristy Mnich</v>
      </c>
      <c r="C48" s="78">
        <v>27</v>
      </c>
      <c r="D48" s="92" t="s">
        <v>244</v>
      </c>
      <c r="E48" s="382">
        <v>0</v>
      </c>
      <c r="F48" s="382">
        <v>0</v>
      </c>
      <c r="G48" s="382">
        <v>0</v>
      </c>
      <c r="H48" s="381">
        <f>SUM(E48:G48)</f>
        <v>0</v>
      </c>
      <c r="I48" s="379">
        <f>INDEX('Single Standings'!G3:G94, MATCH(B48,'Single Standings'!C3:C94,0))</f>
        <v>0</v>
      </c>
      <c r="J48" s="379">
        <f>INDEX('Double Standings'!H3:H48, MATCH('Double Score'!C68,'Double Standings'!C3:C48,0))</f>
        <v>0</v>
      </c>
      <c r="K48" s="379">
        <f>INDEX('Team Standings'!H3:H25, MATCH(B45,'Team Standings'!C3:C25,0))</f>
        <v>0</v>
      </c>
      <c r="L48" s="379">
        <v>0</v>
      </c>
      <c r="M48" s="380">
        <f>SUM(I48:L48)</f>
        <v>0</v>
      </c>
      <c r="N48" s="374"/>
    </row>
    <row r="49" spans="1:14" ht="27" customHeight="1" thickBot="1">
      <c r="B49" s="28" t="str">
        <f>Roster!C49</f>
        <v>Michael Mnich</v>
      </c>
      <c r="C49" s="61">
        <v>28</v>
      </c>
      <c r="D49" s="101" t="s">
        <v>246</v>
      </c>
      <c r="E49" s="382">
        <v>0</v>
      </c>
      <c r="F49" s="382">
        <v>0</v>
      </c>
      <c r="G49" s="382">
        <v>0</v>
      </c>
      <c r="H49" s="382">
        <f>SUM(E49:G49)</f>
        <v>0</v>
      </c>
      <c r="I49" s="379">
        <f>INDEX('Single Standings'!G3:G94, MATCH(B49,'Single Standings'!C3:C94,0))</f>
        <v>0</v>
      </c>
      <c r="J49" s="379">
        <f>INDEX('Double Standings'!H3:H48, MATCH('Double Score'!C68,'Double Standings'!C3:C48,0))</f>
        <v>0</v>
      </c>
      <c r="K49" s="379">
        <f>INDEX('Team Standings'!H3:H25, MATCH(B45,'Team Standings'!C3:C25,0))</f>
        <v>0</v>
      </c>
      <c r="L49" s="379">
        <v>0</v>
      </c>
      <c r="M49" s="380">
        <f>SUM(I49:L49)</f>
        <v>0</v>
      </c>
      <c r="N49" s="374"/>
    </row>
    <row r="50" spans="1:14" ht="27" customHeight="1">
      <c r="B50" s="43"/>
      <c r="C50" s="43"/>
      <c r="D50" s="43"/>
      <c r="E50" s="43"/>
      <c r="F50" s="43"/>
      <c r="G50" s="43"/>
      <c r="H50" s="43"/>
      <c r="I50" s="43"/>
      <c r="J50" s="112"/>
      <c r="K50" s="112"/>
      <c r="L50" s="112"/>
      <c r="M50" s="43"/>
      <c r="N50" s="43"/>
    </row>
    <row r="51" spans="1:14" ht="27" customHeight="1" thickBot="1">
      <c r="C51" s="43"/>
      <c r="J51" s="112"/>
      <c r="K51" s="112"/>
      <c r="L51" s="112"/>
    </row>
    <row r="52" spans="1:14" ht="27" customHeight="1" thickBot="1">
      <c r="A52" s="9">
        <v>8</v>
      </c>
      <c r="B52" s="69" t="str">
        <f>Roster!C52</f>
        <v>Spirit Of Autism</v>
      </c>
      <c r="C52" s="70" t="s">
        <v>24</v>
      </c>
      <c r="D52" s="71" t="s">
        <v>178</v>
      </c>
      <c r="E52" s="373" t="s">
        <v>163</v>
      </c>
      <c r="F52" s="373" t="s">
        <v>166</v>
      </c>
      <c r="G52" s="373" t="s">
        <v>167</v>
      </c>
      <c r="H52" s="373" t="s">
        <v>914</v>
      </c>
      <c r="I52" s="368" t="s">
        <v>159</v>
      </c>
      <c r="J52" s="372" t="s">
        <v>157</v>
      </c>
      <c r="K52" s="371" t="s">
        <v>912</v>
      </c>
      <c r="L52" s="369" t="s">
        <v>161</v>
      </c>
      <c r="M52" s="373" t="s">
        <v>28</v>
      </c>
      <c r="N52" s="181" t="s">
        <v>913</v>
      </c>
    </row>
    <row r="53" spans="1:14" ht="27" customHeight="1" thickBot="1">
      <c r="B53" s="148" t="str">
        <f>Roster!C53</f>
        <v>Katie Collins</v>
      </c>
      <c r="C53" s="78">
        <v>29</v>
      </c>
      <c r="D53" s="149" t="s">
        <v>247</v>
      </c>
      <c r="E53" s="381">
        <v>0</v>
      </c>
      <c r="F53" s="381">
        <v>0</v>
      </c>
      <c r="G53" s="381">
        <f>INDEX('HC Classic Standings'!I3:I94,MATCH(B53,'HC Classic Standings'!C3:C94,0))</f>
        <v>0</v>
      </c>
      <c r="H53" s="381">
        <f>SUM(E53:G53)</f>
        <v>0</v>
      </c>
      <c r="I53" s="379">
        <f>INDEX('Single Standings'!G3:G94, MATCH(B53,'Single Standings'!C3:C94,0))</f>
        <v>0</v>
      </c>
      <c r="J53" s="379">
        <f>INDEX('Double Standings'!H3:H48, MATCH('Double Score'!C73,'Double Standings'!C3:C48,0))</f>
        <v>0</v>
      </c>
      <c r="K53" s="379">
        <f>INDEX('Team Standings'!H3:H25, MATCH(B52,'Team Standings'!C3:C25,0))</f>
        <v>0</v>
      </c>
      <c r="L53" s="379">
        <f>INDEX('All-Events Standings'!G3:G94, MATCH(B53,'All-Events Standings'!C3:C94,0))</f>
        <v>0</v>
      </c>
      <c r="M53" s="380">
        <f>SUM(I53:L53)</f>
        <v>0</v>
      </c>
      <c r="N53" s="374"/>
    </row>
    <row r="54" spans="1:14" ht="27" customHeight="1" thickBot="1">
      <c r="A54" s="90"/>
      <c r="B54" s="14" t="str">
        <f>Roster!C54</f>
        <v>Frank Roop, Jr.</v>
      </c>
      <c r="C54" s="78">
        <v>30</v>
      </c>
      <c r="D54" s="92" t="s">
        <v>249</v>
      </c>
      <c r="E54" s="382">
        <v>0</v>
      </c>
      <c r="F54" s="382">
        <f>INDEX('Masters Standings'!I3:I94,MATCH(B54,'Masters Standings'!C3:C94,0))</f>
        <v>0</v>
      </c>
      <c r="G54" s="382">
        <f>INDEX('HC Classic Standings'!I3:I94,MATCH(B54,'HC Classic Standings'!C3:C94,0))</f>
        <v>0</v>
      </c>
      <c r="H54" s="382">
        <f>SUM(E54:G54)</f>
        <v>0</v>
      </c>
      <c r="I54" s="379">
        <f>INDEX('Single Standings'!G3:G94, MATCH(B54,'Single Standings'!C3:C94,0))</f>
        <v>0</v>
      </c>
      <c r="J54" s="379">
        <f>INDEX('Double Standings'!H3:H48, MATCH('Double Score'!C73,'Double Standings'!C3:C48,0))</f>
        <v>0</v>
      </c>
      <c r="K54" s="379">
        <f>INDEX('Team Standings'!H3:H25, MATCH(B52,'Team Standings'!C3:C25,0))</f>
        <v>0</v>
      </c>
      <c r="L54" s="379">
        <f>INDEX('All-Events Standings'!G3:G94, MATCH(B54,'All-Events Standings'!C3:C94,0))</f>
        <v>0</v>
      </c>
      <c r="M54" s="380">
        <f>SUM(I54:L54)</f>
        <v>0</v>
      </c>
      <c r="N54" s="374"/>
    </row>
    <row r="55" spans="1:14" ht="27" customHeight="1" thickBot="1">
      <c r="B55" s="16" t="str">
        <f>Roster!C55</f>
        <v>Wendy Mayhak</v>
      </c>
      <c r="C55" s="78">
        <v>31</v>
      </c>
      <c r="D55" s="92" t="s">
        <v>250</v>
      </c>
      <c r="E55" s="382">
        <v>0</v>
      </c>
      <c r="F55" s="382">
        <v>0</v>
      </c>
      <c r="G55" s="382">
        <v>0</v>
      </c>
      <c r="H55" s="381">
        <f>SUM(E55:G55)</f>
        <v>0</v>
      </c>
      <c r="I55" s="379">
        <f>INDEX('Single Standings'!G3:G94, MATCH(B55,'Single Standings'!C3:C94,0))</f>
        <v>0</v>
      </c>
      <c r="J55" s="379">
        <f>INDEX('Double Standings'!H3:H48, MATCH('Double Score'!C78,'Double Standings'!C3:C48,0))</f>
        <v>0</v>
      </c>
      <c r="K55" s="379">
        <f>INDEX('Team Standings'!H3:H25, MATCH(B52,'Team Standings'!C3:C25,0))</f>
        <v>0</v>
      </c>
      <c r="L55" s="379">
        <f>INDEX('All-Events Standings'!G3:G94, MATCH(B55,'All-Events Standings'!C3:C94,0))</f>
        <v>0</v>
      </c>
      <c r="M55" s="380">
        <f>SUM(I55:L55)</f>
        <v>0</v>
      </c>
      <c r="N55" s="374"/>
    </row>
    <row r="56" spans="1:14" ht="27" customHeight="1" thickBot="1">
      <c r="B56" s="28" t="str">
        <f>Roster!C56</f>
        <v>Calvin Anderson</v>
      </c>
      <c r="C56" s="61">
        <v>32</v>
      </c>
      <c r="D56" s="101" t="s">
        <v>252</v>
      </c>
      <c r="E56" s="382">
        <v>0</v>
      </c>
      <c r="F56" s="382">
        <f>INDEX('Masters Standings'!I3:I94,MATCH(B56,'Masters Standings'!C3:C94,0))</f>
        <v>0</v>
      </c>
      <c r="G56" s="382">
        <f>INDEX('HC Classic Standings'!I3:I94,MATCH(B56,'HC Classic Standings'!C3:C94,0))</f>
        <v>0</v>
      </c>
      <c r="H56" s="382">
        <f>SUM(E56:G56)</f>
        <v>0</v>
      </c>
      <c r="I56" s="379">
        <f>INDEX('Single Standings'!G3:G94, MATCH(B56,'Single Standings'!C3:C94,0))</f>
        <v>0</v>
      </c>
      <c r="J56" s="379">
        <f>INDEX('Double Standings'!H3:H48, MATCH('Double Score'!C78,'Double Standings'!C3:C48,0))</f>
        <v>0</v>
      </c>
      <c r="K56" s="379">
        <f>INDEX('Team Standings'!H3:H25, MATCH(B52,'Team Standings'!C3:C25,0))</f>
        <v>0</v>
      </c>
      <c r="L56" s="379">
        <f>INDEX('All-Events Standings'!G3:G94, MATCH(B56,'All-Events Standings'!C3:C94,0))</f>
        <v>0</v>
      </c>
      <c r="M56" s="380">
        <f>SUM(I56:L56)</f>
        <v>0</v>
      </c>
      <c r="N56" s="374"/>
    </row>
    <row r="57" spans="1:14" ht="27" customHeight="1">
      <c r="B57" s="43"/>
      <c r="C57" s="43"/>
      <c r="D57" s="43"/>
      <c r="E57" s="43"/>
      <c r="F57" s="43"/>
      <c r="G57" s="43"/>
      <c r="H57" s="43"/>
      <c r="I57" s="43"/>
      <c r="J57" s="112"/>
      <c r="K57" s="112"/>
      <c r="L57" s="112"/>
      <c r="M57" s="43"/>
      <c r="N57" s="43"/>
    </row>
    <row r="58" spans="1:14" ht="27" customHeight="1" thickBot="1">
      <c r="C58" s="43"/>
      <c r="J58" s="112"/>
      <c r="K58" s="112"/>
      <c r="L58" s="112"/>
    </row>
    <row r="59" spans="1:14" ht="27" customHeight="1" thickBot="1">
      <c r="A59" s="9">
        <v>9</v>
      </c>
      <c r="B59" s="69" t="str">
        <f>Roster!C59</f>
        <v>Lucky Astros Strikers</v>
      </c>
      <c r="C59" s="70" t="s">
        <v>24</v>
      </c>
      <c r="D59" s="71" t="s">
        <v>178</v>
      </c>
      <c r="E59" s="373" t="s">
        <v>163</v>
      </c>
      <c r="F59" s="373" t="s">
        <v>166</v>
      </c>
      <c r="G59" s="373" t="s">
        <v>167</v>
      </c>
      <c r="H59" s="373" t="s">
        <v>914</v>
      </c>
      <c r="I59" s="368" t="s">
        <v>159</v>
      </c>
      <c r="J59" s="372" t="s">
        <v>157</v>
      </c>
      <c r="K59" s="371" t="s">
        <v>912</v>
      </c>
      <c r="L59" s="369" t="s">
        <v>161</v>
      </c>
      <c r="M59" s="373" t="s">
        <v>28</v>
      </c>
      <c r="N59" s="181" t="s">
        <v>913</v>
      </c>
    </row>
    <row r="60" spans="1:14" ht="27" customHeight="1" thickBot="1">
      <c r="A60" s="90"/>
      <c r="B60" s="148" t="str">
        <f>Roster!C60</f>
        <v>Reginald Adams</v>
      </c>
      <c r="C60" s="78">
        <v>33</v>
      </c>
      <c r="D60" s="149" t="s">
        <v>254</v>
      </c>
      <c r="E60" s="381">
        <v>0</v>
      </c>
      <c r="F60" s="381">
        <f>INDEX('Masters Standings'!I3:I94,MATCH(B60,'Masters Standings'!C3:C94,0))</f>
        <v>0</v>
      </c>
      <c r="G60" s="381">
        <f>INDEX('HC Classic Standings'!I3:I94,MATCH(B60,'HC Classic Standings'!C3:C94,0))</f>
        <v>0</v>
      </c>
      <c r="H60" s="381">
        <f>SUM(E60:G60)</f>
        <v>0</v>
      </c>
      <c r="I60" s="379">
        <f>INDEX('Single Standings'!G3:G94, MATCH(B60,'Single Standings'!C3:C94,0))</f>
        <v>0</v>
      </c>
      <c r="J60" s="379">
        <f>INDEX('Double Standings'!H3:H48, MATCH('Double Score'!C83,'Double Standings'!C3:C48,0))</f>
        <v>0</v>
      </c>
      <c r="K60" s="379">
        <f>INDEX('Team Standings'!H3:H25, MATCH(B59,'Team Standings'!C3:C25,0))</f>
        <v>0</v>
      </c>
      <c r="L60" s="379">
        <f>INDEX('All-Events Standings'!G3:G94, MATCH(B60,'All-Events Standings'!C3:C94,0))</f>
        <v>0</v>
      </c>
      <c r="M60" s="380">
        <f>SUM(I60:L60)</f>
        <v>0</v>
      </c>
      <c r="N60" s="374"/>
    </row>
    <row r="61" spans="1:14" ht="27" customHeight="1" thickBot="1">
      <c r="B61" s="14" t="str">
        <f>Roster!C61</f>
        <v>Bobbye Phillips</v>
      </c>
      <c r="C61" s="78">
        <v>34</v>
      </c>
      <c r="D61" s="92" t="s">
        <v>256</v>
      </c>
      <c r="E61" s="382">
        <v>0</v>
      </c>
      <c r="F61" s="382">
        <v>0</v>
      </c>
      <c r="G61" s="382">
        <v>0</v>
      </c>
      <c r="H61" s="382">
        <f>SUM(E61:G61)</f>
        <v>0</v>
      </c>
      <c r="I61" s="379">
        <f>INDEX('Single Standings'!G3:G94, MATCH(B61,'Single Standings'!C3:C94,0))</f>
        <v>60</v>
      </c>
      <c r="J61" s="379">
        <f>INDEX('Double Standings'!H3:H48, MATCH('Double Score'!C83,'Double Standings'!C3:C48,0))</f>
        <v>0</v>
      </c>
      <c r="K61" s="379">
        <f>INDEX('Team Standings'!H3:H25, MATCH(B59,'Team Standings'!C3:C25,0))</f>
        <v>0</v>
      </c>
      <c r="L61" s="379">
        <f>INDEX('All-Events Standings'!G3:G94, MATCH(B61,'All-Events Standings'!C3:C94,0))</f>
        <v>0</v>
      </c>
      <c r="M61" s="380">
        <f>SUM(I61:L61)</f>
        <v>60</v>
      </c>
      <c r="N61" s="374">
        <v>1022</v>
      </c>
    </row>
    <row r="62" spans="1:14" ht="27" customHeight="1" thickBot="1">
      <c r="B62" s="16" t="str">
        <f>Roster!C62</f>
        <v>Michael Triplett</v>
      </c>
      <c r="C62" s="78">
        <v>35</v>
      </c>
      <c r="D62" s="92" t="s">
        <v>258</v>
      </c>
      <c r="E62" s="382">
        <v>0</v>
      </c>
      <c r="F62" s="382">
        <v>0</v>
      </c>
      <c r="G62" s="382">
        <f>INDEX('HC Classic Standings'!I3:I94,MATCH(B62,'HC Classic Standings'!C3:C94,0))</f>
        <v>0</v>
      </c>
      <c r="H62" s="381">
        <f>SUM(E62:G62)</f>
        <v>0</v>
      </c>
      <c r="I62" s="379">
        <f>INDEX('Single Standings'!G3:G94, MATCH(B62,'Single Standings'!C3:C94,0))</f>
        <v>85</v>
      </c>
      <c r="J62" s="379">
        <f>INDEX('Double Standings'!H3:H48, MATCH('Double Score'!C88,'Double Standings'!C3:C48,0))</f>
        <v>0</v>
      </c>
      <c r="K62" s="379">
        <f>INDEX('Team Standings'!H3:H25, MATCH(B59,'Team Standings'!C3:C25,0))</f>
        <v>0</v>
      </c>
      <c r="L62" s="379">
        <f>INDEX('All-Events Standings'!G3:G94, MATCH(B62,'All-Events Standings'!C3:C94,0))</f>
        <v>0</v>
      </c>
      <c r="M62" s="380">
        <f>SUM(I62:L62)</f>
        <v>85</v>
      </c>
      <c r="N62" s="374">
        <v>1023</v>
      </c>
    </row>
    <row r="63" spans="1:14" ht="27" customHeight="1" thickBot="1">
      <c r="B63" s="28" t="str">
        <f>Roster!C63</f>
        <v>Binh Nguyen</v>
      </c>
      <c r="C63" s="61">
        <v>36</v>
      </c>
      <c r="D63" s="101" t="s">
        <v>260</v>
      </c>
      <c r="E63" s="382">
        <f>INDEX('Hoffman Standings'!H3:H94, MATCH(B63,'Hoffman Standings'!C3:C94,0))</f>
        <v>40</v>
      </c>
      <c r="F63" s="382">
        <v>0</v>
      </c>
      <c r="G63" s="382">
        <f>INDEX('HC Classic Standings'!I3:I94,MATCH(B63,'HC Classic Standings'!C3:C94,0))</f>
        <v>70</v>
      </c>
      <c r="H63" s="382">
        <f>SUM(E63:G63)</f>
        <v>110</v>
      </c>
      <c r="I63" s="379">
        <f>INDEX('Single Standings'!G3:G94, MATCH(B63,'Single Standings'!C3:C94,0))</f>
        <v>0</v>
      </c>
      <c r="J63" s="379">
        <f>INDEX('Double Standings'!H3:H48, MATCH('Double Score'!C88,'Double Standings'!C3:C48,0))</f>
        <v>0</v>
      </c>
      <c r="K63" s="379">
        <f>INDEX('Team Standings'!H3:H25, MATCH(B59,'Team Standings'!C3:C25,0))</f>
        <v>0</v>
      </c>
      <c r="L63" s="379">
        <f>INDEX('All-Events Standings'!G3:G94, MATCH(B63,'All-Events Standings'!C3:C94,0))</f>
        <v>0</v>
      </c>
      <c r="M63" s="380">
        <f>SUM(I63:L63)</f>
        <v>0</v>
      </c>
      <c r="N63" s="374"/>
    </row>
    <row r="64" spans="1:14" ht="27" customHeight="1">
      <c r="B64" s="43"/>
      <c r="C64" s="43"/>
      <c r="D64" s="43"/>
      <c r="E64" s="43"/>
      <c r="F64" s="43"/>
      <c r="G64" s="43"/>
      <c r="H64" s="43"/>
      <c r="I64" s="43"/>
      <c r="J64" s="112"/>
      <c r="K64" s="112"/>
      <c r="L64" s="112"/>
      <c r="M64" s="43"/>
      <c r="N64" s="43"/>
    </row>
    <row r="65" spans="1:14" ht="27" customHeight="1" thickBot="1">
      <c r="C65" s="43"/>
      <c r="J65" s="112"/>
      <c r="K65" s="112"/>
      <c r="L65" s="112"/>
    </row>
    <row r="66" spans="1:14" ht="27" customHeight="1" thickBot="1">
      <c r="A66" s="9">
        <v>10</v>
      </c>
      <c r="B66" s="69" t="str">
        <f>Roster!C66</f>
        <v>Okie Deaf Misfits</v>
      </c>
      <c r="C66" s="70" t="s">
        <v>24</v>
      </c>
      <c r="D66" s="71" t="s">
        <v>178</v>
      </c>
      <c r="E66" s="373" t="s">
        <v>163</v>
      </c>
      <c r="F66" s="373" t="s">
        <v>166</v>
      </c>
      <c r="G66" s="373" t="s">
        <v>167</v>
      </c>
      <c r="H66" s="373" t="s">
        <v>914</v>
      </c>
      <c r="I66" s="368" t="s">
        <v>159</v>
      </c>
      <c r="J66" s="372" t="s">
        <v>157</v>
      </c>
      <c r="K66" s="371" t="s">
        <v>912</v>
      </c>
      <c r="L66" s="369" t="s">
        <v>161</v>
      </c>
      <c r="M66" s="373" t="s">
        <v>28</v>
      </c>
      <c r="N66" s="181" t="s">
        <v>913</v>
      </c>
    </row>
    <row r="67" spans="1:14" ht="27" customHeight="1" thickBot="1">
      <c r="B67" s="148" t="str">
        <f>Roster!C67</f>
        <v>Tina Wimberley</v>
      </c>
      <c r="C67" s="78">
        <v>37</v>
      </c>
      <c r="D67" s="149" t="s">
        <v>261</v>
      </c>
      <c r="E67" s="381">
        <v>0</v>
      </c>
      <c r="F67" s="381">
        <v>0</v>
      </c>
      <c r="G67" s="381">
        <f>INDEX('HC Classic Standings'!I3:I94,MATCH(B67,'HC Classic Standings'!C3:C94,0))</f>
        <v>0</v>
      </c>
      <c r="H67" s="381">
        <f>SUM(E67:G67)</f>
        <v>0</v>
      </c>
      <c r="I67" s="379">
        <f>INDEX('Single Standings'!G3:G94, MATCH(B67,'Single Standings'!C3:C94,0))</f>
        <v>0</v>
      </c>
      <c r="J67" s="379">
        <f>INDEX('Double Standings'!H3:H48, MATCH('Double Score'!C93,'Double Standings'!C3:C48,0))</f>
        <v>0</v>
      </c>
      <c r="K67" s="379">
        <f>INDEX('Team Standings'!H3:H25, MATCH(B66,'Team Standings'!C3:C25,0))</f>
        <v>0</v>
      </c>
      <c r="L67" s="379">
        <f>INDEX('All-Events Standings'!G3:G94, MATCH(B67,'All-Events Standings'!C3:C94,0))</f>
        <v>0</v>
      </c>
      <c r="M67" s="380">
        <f>SUM(I67:L67)</f>
        <v>0</v>
      </c>
      <c r="N67" s="374"/>
    </row>
    <row r="68" spans="1:14" ht="27" customHeight="1" thickBot="1">
      <c r="A68" s="90"/>
      <c r="B68" s="385" t="str">
        <f>Roster!C68</f>
        <v>Jennifer Fannon</v>
      </c>
      <c r="C68" s="78">
        <v>38</v>
      </c>
      <c r="D68" s="92" t="s">
        <v>262</v>
      </c>
      <c r="E68" s="382">
        <v>0</v>
      </c>
      <c r="F68" s="382">
        <v>0</v>
      </c>
      <c r="G68" s="382">
        <f>INDEX('HC Classic Standings'!I3:I94,MATCH(B68,'HC Classic Standings'!C3:C94,0))</f>
        <v>0</v>
      </c>
      <c r="H68" s="382">
        <f>SUM(E68:G68)</f>
        <v>0</v>
      </c>
      <c r="I68" s="379">
        <f>INDEX('Single Standings'!G3:G94, MATCH(B68,'Single Standings'!C3:C94,0))</f>
        <v>0</v>
      </c>
      <c r="J68" s="379">
        <f>INDEX('Double Standings'!H3:H48, MATCH('Double Score'!C98,'Double Standings'!C3:C48,0))</f>
        <v>0</v>
      </c>
      <c r="K68" s="379">
        <f>INDEX('Team Standings'!H3:H25, MATCH(B66,'Team Standings'!C3:C25,0))</f>
        <v>0</v>
      </c>
      <c r="L68" s="379">
        <f>INDEX('All-Events Standings'!G3:G94, MATCH(B68,'All-Events Standings'!C3:C94,0))</f>
        <v>0</v>
      </c>
      <c r="M68" s="380">
        <f>SUM(I68:L68)</f>
        <v>0</v>
      </c>
      <c r="N68" s="374"/>
    </row>
    <row r="69" spans="1:14" ht="27" customHeight="1" thickBot="1">
      <c r="B69" s="386" t="str">
        <f>Roster!C69</f>
        <v>Gregory Burk</v>
      </c>
      <c r="C69" s="78">
        <v>39</v>
      </c>
      <c r="D69" s="92" t="s">
        <v>264</v>
      </c>
      <c r="E69" s="382">
        <v>0</v>
      </c>
      <c r="F69" s="382">
        <f>INDEX('Masters Standings'!I3:I94,MATCH(B69,'Masters Standings'!C3:C94,0))</f>
        <v>0</v>
      </c>
      <c r="G69" s="382">
        <f>INDEX('HC Classic Standings'!I3:I94,MATCH(B69,'HC Classic Standings'!C3:C94,0))</f>
        <v>0</v>
      </c>
      <c r="H69" s="381">
        <f>SUM(E69:G69)</f>
        <v>0</v>
      </c>
      <c r="I69" s="379">
        <f>INDEX('Single Standings'!G3:G94, MATCH(B69,'Single Standings'!C3:C94,0))</f>
        <v>450</v>
      </c>
      <c r="J69" s="379">
        <f>INDEX('Double Standings'!H3:H48, MATCH('Double Score'!C93,'Double Standings'!C3:C48,0))</f>
        <v>0</v>
      </c>
      <c r="K69" s="379">
        <f>INDEX('Team Standings'!H3:H25, MATCH(B66,'Team Standings'!C3:C25,0))</f>
        <v>0</v>
      </c>
      <c r="L69" s="379">
        <f>INDEX('All-Events Standings'!G3:G94, MATCH(B69,'All-Events Standings'!C3:C94,0))</f>
        <v>140</v>
      </c>
      <c r="M69" s="380">
        <f>SUM(I69:L69)</f>
        <v>590</v>
      </c>
      <c r="N69" s="374">
        <v>1024</v>
      </c>
    </row>
    <row r="70" spans="1:14" ht="27" customHeight="1" thickBot="1">
      <c r="B70" s="28" t="str">
        <f>Roster!C70</f>
        <v>Larry Dalton</v>
      </c>
      <c r="C70" s="61">
        <v>40</v>
      </c>
      <c r="D70" s="101" t="s">
        <v>266</v>
      </c>
      <c r="E70" s="382">
        <v>0</v>
      </c>
      <c r="F70" s="382">
        <v>0</v>
      </c>
      <c r="G70" s="382">
        <v>0</v>
      </c>
      <c r="H70" s="382">
        <f>SUM(E70:G70)</f>
        <v>0</v>
      </c>
      <c r="I70" s="379">
        <f>INDEX('Single Standings'!G3:G94, MATCH(B70,'Single Standings'!C3:C94,0))</f>
        <v>0</v>
      </c>
      <c r="J70" s="379">
        <f>INDEX('Double Standings'!H3:H48, MATCH('Double Score'!C98,'Double Standings'!C3:C48,0))</f>
        <v>0</v>
      </c>
      <c r="K70" s="379">
        <f>INDEX('Team Standings'!H3:H25, MATCH(B66,'Team Standings'!C3:C25,0))</f>
        <v>0</v>
      </c>
      <c r="L70" s="379">
        <f>INDEX('All-Events Standings'!G3:G94, MATCH(B70,'All-Events Standings'!C3:C94,0))</f>
        <v>0</v>
      </c>
      <c r="M70" s="380">
        <f>SUM(I70:L70)</f>
        <v>0</v>
      </c>
      <c r="N70" s="374"/>
    </row>
    <row r="71" spans="1:14" ht="27" customHeight="1">
      <c r="B71" s="43"/>
      <c r="C71" s="43"/>
      <c r="D71" s="43"/>
      <c r="E71" s="43"/>
      <c r="F71" s="43"/>
      <c r="G71" s="43"/>
      <c r="H71" s="43"/>
      <c r="I71" s="43"/>
      <c r="J71" s="112"/>
      <c r="K71" s="112"/>
      <c r="L71" s="112"/>
      <c r="M71" s="43"/>
      <c r="N71" s="43"/>
    </row>
    <row r="72" spans="1:14" ht="27" customHeight="1" thickBot="1">
      <c r="C72" s="43"/>
      <c r="J72" s="112"/>
      <c r="K72" s="112"/>
      <c r="L72" s="112"/>
    </row>
    <row r="73" spans="1:14" ht="27" customHeight="1" thickBot="1">
      <c r="A73" s="9">
        <v>11</v>
      </c>
      <c r="B73" s="69" t="str">
        <f>Roster!C73</f>
        <v>Clean Sweepers</v>
      </c>
      <c r="C73" s="70" t="s">
        <v>24</v>
      </c>
      <c r="D73" s="71" t="s">
        <v>178</v>
      </c>
      <c r="E73" s="373" t="s">
        <v>163</v>
      </c>
      <c r="F73" s="373" t="s">
        <v>166</v>
      </c>
      <c r="G73" s="373" t="s">
        <v>167</v>
      </c>
      <c r="H73" s="373" t="s">
        <v>914</v>
      </c>
      <c r="I73" s="368" t="s">
        <v>159</v>
      </c>
      <c r="J73" s="372" t="s">
        <v>157</v>
      </c>
      <c r="K73" s="371" t="s">
        <v>912</v>
      </c>
      <c r="L73" s="369" t="s">
        <v>161</v>
      </c>
      <c r="M73" s="373" t="s">
        <v>28</v>
      </c>
      <c r="N73" s="181" t="s">
        <v>913</v>
      </c>
    </row>
    <row r="74" spans="1:14" ht="27" customHeight="1" thickBot="1">
      <c r="B74" s="148" t="str">
        <f>Roster!C74</f>
        <v>Philip Mills</v>
      </c>
      <c r="C74" s="78">
        <v>41</v>
      </c>
      <c r="D74" s="149" t="s">
        <v>267</v>
      </c>
      <c r="E74" s="381">
        <v>0</v>
      </c>
      <c r="F74" s="381">
        <f>INDEX('Masters Standings'!I3:I94,MATCH(B74,'Masters Standings'!C3:C94,0))</f>
        <v>120</v>
      </c>
      <c r="G74" s="381">
        <f>INDEX('HC Classic Standings'!I3:I94,MATCH(B74,'HC Classic Standings'!C3:C94,0))</f>
        <v>0</v>
      </c>
      <c r="H74" s="381">
        <f>SUM(E74:G74)</f>
        <v>120</v>
      </c>
      <c r="I74" s="379">
        <f>INDEX('Single Standings'!G3:G94, MATCH(B74,'Single Standings'!C3:C94,0))</f>
        <v>105</v>
      </c>
      <c r="J74" s="379">
        <f>INDEX('Double Standings'!H3:H48, MATCH('Double Score'!C103,'Double Standings'!C3:C48,0))</f>
        <v>0</v>
      </c>
      <c r="K74" s="379">
        <f>INDEX('Team Standings'!H3:H25, MATCH(B73,'Team Standings'!C3:C25,0))</f>
        <v>125</v>
      </c>
      <c r="L74" s="379">
        <f>INDEX('All-Events Standings'!G3:G94, MATCH(B74,'All-Events Standings'!C3:C94,0))</f>
        <v>0</v>
      </c>
      <c r="M74" s="380">
        <f>SUM(I74:L74)</f>
        <v>230</v>
      </c>
      <c r="N74" s="374">
        <v>1025</v>
      </c>
    </row>
    <row r="75" spans="1:14" ht="27" customHeight="1" thickBot="1">
      <c r="B75" s="385" t="str">
        <f>Roster!C75</f>
        <v>Anthony Mowl</v>
      </c>
      <c r="C75" s="78">
        <v>42</v>
      </c>
      <c r="D75" s="92" t="s">
        <v>269</v>
      </c>
      <c r="E75" s="382">
        <v>0</v>
      </c>
      <c r="F75" s="382">
        <v>0</v>
      </c>
      <c r="G75" s="382">
        <f>INDEX('HC Classic Standings'!I3:I94,MATCH(B75,'HC Classic Standings'!C3:C94,0))</f>
        <v>110</v>
      </c>
      <c r="H75" s="382">
        <f>SUM(E75:G75)</f>
        <v>110</v>
      </c>
      <c r="I75" s="379">
        <f>INDEX('Single Standings'!G3:G94, MATCH(B75,'Single Standings'!C3:C94,0))</f>
        <v>125</v>
      </c>
      <c r="J75" s="379">
        <f>INDEX('Double Standings'!H3:H48, MATCH('Double Score'!C108,'Double Standings'!C3:C48,0))</f>
        <v>450</v>
      </c>
      <c r="K75" s="379">
        <f>INDEX('Team Standings'!H3:H25, MATCH(B73,'Team Standings'!C3:C25,0))</f>
        <v>125</v>
      </c>
      <c r="L75" s="379">
        <f>INDEX('All-Events Standings'!G3:G94, MATCH(B75,'All-Events Standings'!C3:C94,0))</f>
        <v>280</v>
      </c>
      <c r="M75" s="380">
        <f>SUM(I75:L75)</f>
        <v>980</v>
      </c>
      <c r="N75" s="374">
        <v>1026</v>
      </c>
    </row>
    <row r="76" spans="1:14" ht="27" customHeight="1" thickBot="1">
      <c r="B76" s="386" t="str">
        <f>Roster!C76</f>
        <v>Jerilyn Mayhak</v>
      </c>
      <c r="C76" s="78">
        <v>43</v>
      </c>
      <c r="D76" s="92" t="s">
        <v>270</v>
      </c>
      <c r="E76" s="382">
        <v>0</v>
      </c>
      <c r="F76" s="382">
        <v>0</v>
      </c>
      <c r="G76" s="382">
        <f>INDEX('HC Classic Standings'!I3:I94,MATCH(B76,'HC Classic Standings'!C3:C94,0))</f>
        <v>0</v>
      </c>
      <c r="H76" s="381">
        <f>SUM(E76:G76)</f>
        <v>0</v>
      </c>
      <c r="I76" s="379">
        <f>INDEX('Single Standings'!G3:G94, MATCH(B76,'Single Standings'!C3:C94,0))</f>
        <v>0</v>
      </c>
      <c r="J76" s="379">
        <f>INDEX('Double Standings'!H3:H48, MATCH('Double Score'!C103,'Double Standings'!C3:C48,0))</f>
        <v>0</v>
      </c>
      <c r="K76" s="379">
        <f>INDEX('Team Standings'!H3:H25, MATCH(B73,'Team Standings'!C3:C25,0))</f>
        <v>125</v>
      </c>
      <c r="L76" s="379">
        <f>INDEX('All-Events Standings'!G3:G94, MATCH(B76,'All-Events Standings'!C3:C94,0))</f>
        <v>0</v>
      </c>
      <c r="M76" s="380">
        <f>SUM(I76:L76)</f>
        <v>125</v>
      </c>
      <c r="N76" s="374">
        <v>1027</v>
      </c>
    </row>
    <row r="77" spans="1:14" ht="27" customHeight="1" thickBot="1">
      <c r="A77" s="90"/>
      <c r="B77" s="28" t="str">
        <f>Roster!C77</f>
        <v>Andrew Donatich</v>
      </c>
      <c r="C77" s="61">
        <v>44</v>
      </c>
      <c r="D77" s="101" t="s">
        <v>272</v>
      </c>
      <c r="E77" s="382">
        <v>0</v>
      </c>
      <c r="F77" s="382">
        <f>INDEX('Masters Standings'!I3:I94,MATCH(B77,'Masters Standings'!C3:C94,0))</f>
        <v>0</v>
      </c>
      <c r="G77" s="382">
        <f>INDEX('HC Classic Standings'!I3:I94,MATCH(B77,'HC Classic Standings'!C3:C94,0))</f>
        <v>0</v>
      </c>
      <c r="H77" s="382">
        <f>SUM(E77:G77)</f>
        <v>0</v>
      </c>
      <c r="I77" s="379">
        <f>INDEX('Single Standings'!G3:G94, MATCH(B77,'Single Standings'!C3:C94,0))</f>
        <v>0</v>
      </c>
      <c r="J77" s="379">
        <f>INDEX('Double Standings'!H3:H48, MATCH('Double Score'!C108,'Double Standings'!C3:C48,0))</f>
        <v>450</v>
      </c>
      <c r="K77" s="379">
        <f>INDEX('Team Standings'!H3:H25, MATCH(B73,'Team Standings'!C3:C25,0))</f>
        <v>125</v>
      </c>
      <c r="L77" s="379">
        <f>INDEX('All-Events Standings'!G3:G94, MATCH(B77,'All-Events Standings'!C3:C94,0))</f>
        <v>0</v>
      </c>
      <c r="M77" s="380">
        <f>SUM(I77:L77)</f>
        <v>575</v>
      </c>
      <c r="N77" s="374">
        <v>1028</v>
      </c>
    </row>
    <row r="78" spans="1:14" ht="27" customHeight="1">
      <c r="B78" s="43"/>
      <c r="C78" s="43"/>
      <c r="D78" s="43"/>
      <c r="E78" s="43"/>
      <c r="F78" s="43"/>
      <c r="G78" s="43"/>
      <c r="H78" s="43"/>
      <c r="I78" s="43"/>
      <c r="J78" s="112"/>
      <c r="K78" s="112"/>
      <c r="L78" s="112"/>
      <c r="M78" s="43"/>
      <c r="N78" s="43"/>
    </row>
    <row r="79" spans="1:14" ht="27" customHeight="1" thickBot="1">
      <c r="C79" s="43"/>
      <c r="J79" s="112"/>
      <c r="K79" s="112"/>
      <c r="L79" s="112"/>
    </row>
    <row r="80" spans="1:14" ht="27" customHeight="1" thickBot="1">
      <c r="A80" s="9">
        <v>12</v>
      </c>
      <c r="B80" s="69" t="str">
        <f>Roster!C80</f>
        <v>San Antonio Spurs</v>
      </c>
      <c r="C80" s="70" t="s">
        <v>24</v>
      </c>
      <c r="D80" s="71" t="s">
        <v>178</v>
      </c>
      <c r="E80" s="373" t="s">
        <v>163</v>
      </c>
      <c r="F80" s="373" t="s">
        <v>166</v>
      </c>
      <c r="G80" s="373" t="s">
        <v>167</v>
      </c>
      <c r="H80" s="373" t="s">
        <v>914</v>
      </c>
      <c r="I80" s="368" t="s">
        <v>159</v>
      </c>
      <c r="J80" s="372" t="s">
        <v>157</v>
      </c>
      <c r="K80" s="371" t="s">
        <v>912</v>
      </c>
      <c r="L80" s="369" t="s">
        <v>161</v>
      </c>
      <c r="M80" s="373" t="s">
        <v>28</v>
      </c>
      <c r="N80" s="181" t="s">
        <v>913</v>
      </c>
    </row>
    <row r="81" spans="1:14" ht="27" customHeight="1" thickBot="1">
      <c r="B81" s="387" t="str">
        <f>Roster!C81</f>
        <v>Linda Smith</v>
      </c>
      <c r="C81" s="78">
        <v>45</v>
      </c>
      <c r="D81" s="149" t="s">
        <v>273</v>
      </c>
      <c r="E81" s="381">
        <v>0</v>
      </c>
      <c r="F81" s="381">
        <v>0</v>
      </c>
      <c r="G81" s="381">
        <f>INDEX('HC Classic Standings'!I3:I94,MATCH(B81,'HC Classic Standings'!C3:C94,0))</f>
        <v>0</v>
      </c>
      <c r="H81" s="381">
        <f>SUM(E81:G81)</f>
        <v>0</v>
      </c>
      <c r="I81" s="379">
        <f>INDEX('Single Standings'!G3:G94, MATCH(B81,'Single Standings'!C3:C94,0))</f>
        <v>0</v>
      </c>
      <c r="J81" s="379">
        <f>INDEX('Double Standings'!H3:H48, MATCH('Double Score'!C113,'Double Standings'!C3:C48,0))</f>
        <v>225</v>
      </c>
      <c r="K81" s="379">
        <f>INDEX('Team Standings'!H3:H25, MATCH(B80,'Team Standings'!C3:C25,0))</f>
        <v>0</v>
      </c>
      <c r="L81" s="379">
        <f>INDEX('All-Events Standings'!G3:G94, MATCH(B81,'All-Events Standings'!C3:C94,0))</f>
        <v>0</v>
      </c>
      <c r="M81" s="380">
        <f>SUM(I81:L81)</f>
        <v>225</v>
      </c>
      <c r="N81" s="374">
        <v>1029</v>
      </c>
    </row>
    <row r="82" spans="1:14" ht="27" customHeight="1" thickBot="1">
      <c r="B82" s="14" t="str">
        <f>Roster!C82</f>
        <v>Charles McBee</v>
      </c>
      <c r="C82" s="78">
        <v>46</v>
      </c>
      <c r="D82" s="92" t="s">
        <v>275</v>
      </c>
      <c r="E82" s="382">
        <f>INDEX('Hoffman Standings'!H3:H94, MATCH(B82,'Hoffman Standings'!C3:C94,0))</f>
        <v>200</v>
      </c>
      <c r="F82" s="382">
        <v>0</v>
      </c>
      <c r="G82" s="382">
        <v>0</v>
      </c>
      <c r="H82" s="382">
        <f>SUM(E82:G82)</f>
        <v>200</v>
      </c>
      <c r="I82" s="379">
        <f>INDEX('Single Standings'!G3:G94, MATCH(B82,'Single Standings'!C3:C94,0))</f>
        <v>110</v>
      </c>
      <c r="J82" s="379">
        <f>INDEX('Double Standings'!H3:H48, MATCH('Double Score'!C118,'Double Standings'!C3:C48,0))</f>
        <v>0</v>
      </c>
      <c r="K82" s="379">
        <f>INDEX('Team Standings'!H3:H25, MATCH(B80,'Team Standings'!C3:C25,0))</f>
        <v>0</v>
      </c>
      <c r="L82" s="379">
        <f>INDEX('All-Events Standings'!G3:G94, MATCH(B82,'All-Events Standings'!C3:C94,0))</f>
        <v>15</v>
      </c>
      <c r="M82" s="380">
        <f>SUM(I82:L82)</f>
        <v>125</v>
      </c>
      <c r="N82" s="374">
        <v>1030</v>
      </c>
    </row>
    <row r="83" spans="1:14" ht="27" customHeight="1" thickBot="1">
      <c r="A83" s="90"/>
      <c r="B83" s="386" t="str">
        <f>Roster!C83</f>
        <v>James Kelly</v>
      </c>
      <c r="C83" s="78">
        <v>47</v>
      </c>
      <c r="D83" s="92" t="s">
        <v>276</v>
      </c>
      <c r="E83" s="382">
        <v>0</v>
      </c>
      <c r="F83" s="382">
        <v>0</v>
      </c>
      <c r="G83" s="382">
        <f>INDEX('HC Classic Standings'!I3:I94,MATCH(B83,'HC Classic Standings'!C3:C94,0))</f>
        <v>0</v>
      </c>
      <c r="H83" s="381">
        <f>SUM(E83:G83)</f>
        <v>0</v>
      </c>
      <c r="I83" s="379">
        <f>INDEX('Single Standings'!G3:G94, MATCH(B83,'Single Standings'!C3:C94,0))</f>
        <v>0</v>
      </c>
      <c r="J83" s="379">
        <f>INDEX('Double Standings'!H3:H48, MATCH('Double Score'!C118,'Double Standings'!C3:C48,0))</f>
        <v>0</v>
      </c>
      <c r="K83" s="379">
        <f>INDEX('Team Standings'!H3:H25, MATCH(B80,'Team Standings'!C3:C25,0))</f>
        <v>0</v>
      </c>
      <c r="L83" s="379">
        <f>INDEX('All-Events Standings'!G3:G94, MATCH(B83,'All-Events Standings'!C3:C94,0))</f>
        <v>0</v>
      </c>
      <c r="M83" s="380">
        <f>SUM(I83:L83)</f>
        <v>0</v>
      </c>
      <c r="N83" s="374"/>
    </row>
    <row r="84" spans="1:14" ht="27" customHeight="1" thickBot="1">
      <c r="B84" s="28" t="str">
        <f>Roster!C84</f>
        <v>Jerilyn Keller</v>
      </c>
      <c r="C84" s="61">
        <v>48</v>
      </c>
      <c r="D84" s="101" t="s">
        <v>277</v>
      </c>
      <c r="E84" s="382">
        <v>0</v>
      </c>
      <c r="F84" s="382">
        <v>0</v>
      </c>
      <c r="G84" s="382">
        <f>INDEX('HC Classic Standings'!I3:I94,MATCH(B84,'HC Classic Standings'!C3:C94,0))</f>
        <v>0</v>
      </c>
      <c r="H84" s="382">
        <f>SUM(E84:G84)</f>
        <v>0</v>
      </c>
      <c r="I84" s="379">
        <f>INDEX('Single Standings'!G3:G94, MATCH(B84,'Single Standings'!C3:C94,0))</f>
        <v>0</v>
      </c>
      <c r="J84" s="379">
        <f>INDEX('Double Standings'!H3:H48, MATCH('Double Score'!C113,'Double Standings'!C3:C48,0))</f>
        <v>225</v>
      </c>
      <c r="K84" s="379">
        <f>INDEX('Team Standings'!H3:H25, MATCH(B80,'Team Standings'!C3:C25,0))</f>
        <v>0</v>
      </c>
      <c r="L84" s="379">
        <f>INDEX('All-Events Standings'!G3:G94, MATCH(B84,'All-Events Standings'!C3:C94,0))</f>
        <v>0</v>
      </c>
      <c r="M84" s="380">
        <f>SUM(I84:L84)</f>
        <v>225</v>
      </c>
      <c r="N84" s="374">
        <v>1031</v>
      </c>
    </row>
    <row r="85" spans="1:14" ht="27" customHeight="1">
      <c r="B85" s="43"/>
      <c r="C85" s="43"/>
      <c r="D85" s="43"/>
      <c r="E85" s="43"/>
      <c r="F85" s="43"/>
      <c r="G85" s="43"/>
      <c r="H85" s="43"/>
      <c r="I85" s="43"/>
      <c r="J85" s="112"/>
      <c r="K85" s="112"/>
      <c r="L85" s="112"/>
      <c r="M85" s="43"/>
      <c r="N85" s="43"/>
    </row>
    <row r="86" spans="1:14" ht="27" customHeight="1" thickBot="1">
      <c r="C86" s="43"/>
      <c r="J86" s="112"/>
      <c r="K86" s="112"/>
      <c r="L86" s="112"/>
    </row>
    <row r="87" spans="1:14" ht="27" customHeight="1" thickBot="1">
      <c r="A87" s="9">
        <v>13</v>
      </c>
      <c r="B87" s="69" t="str">
        <f>Roster!C87</f>
        <v>Dukes of Hazzards</v>
      </c>
      <c r="C87" s="70" t="s">
        <v>24</v>
      </c>
      <c r="D87" s="71" t="s">
        <v>178</v>
      </c>
      <c r="E87" s="373" t="s">
        <v>163</v>
      </c>
      <c r="F87" s="373" t="s">
        <v>166</v>
      </c>
      <c r="G87" s="373" t="s">
        <v>167</v>
      </c>
      <c r="H87" s="373" t="s">
        <v>914</v>
      </c>
      <c r="I87" s="368" t="s">
        <v>159</v>
      </c>
      <c r="J87" s="372" t="s">
        <v>157</v>
      </c>
      <c r="K87" s="371" t="s">
        <v>912</v>
      </c>
      <c r="L87" s="369" t="s">
        <v>161</v>
      </c>
      <c r="M87" s="373" t="s">
        <v>28</v>
      </c>
      <c r="N87" s="181" t="s">
        <v>913</v>
      </c>
    </row>
    <row r="88" spans="1:14" ht="27" customHeight="1" thickBot="1">
      <c r="B88" s="148" t="str">
        <f>Roster!C88</f>
        <v>Alma Gomez</v>
      </c>
      <c r="C88" s="78">
        <v>49</v>
      </c>
      <c r="D88" s="149" t="s">
        <v>278</v>
      </c>
      <c r="E88" s="381">
        <v>0</v>
      </c>
      <c r="F88" s="381">
        <v>0</v>
      </c>
      <c r="G88" s="381">
        <v>0</v>
      </c>
      <c r="H88" s="381">
        <f>SUM(E88:G88)</f>
        <v>0</v>
      </c>
      <c r="I88" s="379">
        <f>INDEX('Single Standings'!G3:G94, MATCH(B88,'Single Standings'!C3:C94,0))</f>
        <v>0</v>
      </c>
      <c r="J88" s="379">
        <f>INDEX('Double Standings'!H3:H48, MATCH('Double Score'!C123,'Double Standings'!C3:C48,0))</f>
        <v>30</v>
      </c>
      <c r="K88" s="379">
        <f>INDEX('Team Standings'!H3:H25, MATCH(B87,'Team Standings'!C3:C25,0))</f>
        <v>195</v>
      </c>
      <c r="L88" s="379">
        <f>INDEX('All-Events Standings'!G3:G94, MATCH(B88,'All-Events Standings'!C3:C94,0))</f>
        <v>0</v>
      </c>
      <c r="M88" s="380">
        <f>SUM(I88:L88)</f>
        <v>225</v>
      </c>
      <c r="N88" s="374">
        <v>1032</v>
      </c>
    </row>
    <row r="89" spans="1:14" ht="27" customHeight="1" thickBot="1">
      <c r="B89" s="385" t="str">
        <f>Roster!C89</f>
        <v>Cody Burks</v>
      </c>
      <c r="C89" s="78">
        <v>50</v>
      </c>
      <c r="D89" s="92" t="s">
        <v>280</v>
      </c>
      <c r="E89" s="382">
        <v>0</v>
      </c>
      <c r="F89" s="382">
        <v>0</v>
      </c>
      <c r="G89" s="382">
        <f>INDEX('HC Classic Standings'!I3:I94,MATCH(B89,'HC Classic Standings'!C3:C94,0))</f>
        <v>550</v>
      </c>
      <c r="H89" s="382">
        <f>SUM(E89:G89)</f>
        <v>550</v>
      </c>
      <c r="I89" s="379">
        <f>INDEX('Single Standings'!G3:G94, MATCH(B89,'Single Standings'!C3:C94,0))</f>
        <v>90</v>
      </c>
      <c r="J89" s="379">
        <f>INDEX('Double Standings'!H3:H48, MATCH('Double Score'!C128,'Double Standings'!C3:C48,0))</f>
        <v>0</v>
      </c>
      <c r="K89" s="379">
        <f>INDEX('Team Standings'!H3:H25, MATCH(B87,'Team Standings'!C3:C25,0))</f>
        <v>195</v>
      </c>
      <c r="L89" s="379">
        <f>INDEX('All-Events Standings'!G3:G94, MATCH(B89,'All-Events Standings'!C3:C94,0))</f>
        <v>65</v>
      </c>
      <c r="M89" s="380">
        <f>SUM(I89:L89)</f>
        <v>350</v>
      </c>
      <c r="N89" s="374">
        <v>1033</v>
      </c>
    </row>
    <row r="90" spans="1:14" ht="27" customHeight="1" thickBot="1">
      <c r="B90" s="386" t="str">
        <f>Roster!C90</f>
        <v>Mindy Treviso</v>
      </c>
      <c r="C90" s="78">
        <v>51</v>
      </c>
      <c r="D90" s="92" t="s">
        <v>282</v>
      </c>
      <c r="E90" s="382">
        <v>0</v>
      </c>
      <c r="F90" s="382">
        <v>0</v>
      </c>
      <c r="G90" s="382">
        <f>INDEX('HC Classic Standings'!I3:I94,MATCH(B90,'HC Classic Standings'!C3:C94,0))</f>
        <v>0</v>
      </c>
      <c r="H90" s="381">
        <f>SUM(E90:G90)</f>
        <v>0</v>
      </c>
      <c r="I90" s="379">
        <f>INDEX('Single Standings'!G3:G94, MATCH(B90,'Single Standings'!C3:C94,0))</f>
        <v>35</v>
      </c>
      <c r="J90" s="379">
        <f>INDEX('Double Standings'!H3:H48, MATCH('Double Score'!C123,'Double Standings'!C3:C48,0))</f>
        <v>30</v>
      </c>
      <c r="K90" s="379">
        <f>INDEX('Team Standings'!H3:H25, MATCH(B87,'Team Standings'!C3:C25,0))</f>
        <v>195</v>
      </c>
      <c r="L90" s="379">
        <f>INDEX('All-Events Standings'!G3:G94, MATCH(B90,'All-Events Standings'!C3:C94,0))</f>
        <v>0</v>
      </c>
      <c r="M90" s="380">
        <f>SUM(I90:L90)</f>
        <v>260</v>
      </c>
      <c r="N90" s="374">
        <v>1034</v>
      </c>
    </row>
    <row r="91" spans="1:14" ht="27" customHeight="1" thickBot="1">
      <c r="A91" s="90"/>
      <c r="B91" s="28" t="str">
        <f>Roster!C91</f>
        <v>Joseph Brown</v>
      </c>
      <c r="C91" s="61">
        <v>52</v>
      </c>
      <c r="D91" s="101" t="s">
        <v>284</v>
      </c>
      <c r="E91" s="382">
        <v>0</v>
      </c>
      <c r="F91" s="382">
        <f>INDEX('Masters Standings'!I3:I94,MATCH(B91,'Masters Standings'!C3:C94,0))</f>
        <v>70</v>
      </c>
      <c r="G91" s="382">
        <f>INDEX('HC Classic Standings'!I3:I94,MATCH(B91,'HC Classic Standings'!C3:C94,0))</f>
        <v>0</v>
      </c>
      <c r="H91" s="382">
        <f>SUM(E91:G91)</f>
        <v>70</v>
      </c>
      <c r="I91" s="379">
        <f>INDEX('Single Standings'!G3:G94, MATCH(B91,'Single Standings'!C3:C94,0))</f>
        <v>0</v>
      </c>
      <c r="J91" s="379">
        <f>INDEX('Double Standings'!H3:H48, MATCH('Double Score'!C128,'Double Standings'!C3:C48,0))</f>
        <v>0</v>
      </c>
      <c r="K91" s="379">
        <f>INDEX('Team Standings'!H3:H25, MATCH(B87,'Team Standings'!C3:C25,0))</f>
        <v>195</v>
      </c>
      <c r="L91" s="379">
        <f>INDEX('All-Events Standings'!G3:G94, MATCH(B91,'All-Events Standings'!C3:C94,0))</f>
        <v>30</v>
      </c>
      <c r="M91" s="380">
        <f>SUM(I91:L91)</f>
        <v>225</v>
      </c>
      <c r="N91" s="374">
        <v>1035</v>
      </c>
    </row>
    <row r="92" spans="1:14" ht="27" customHeight="1">
      <c r="B92" s="43"/>
      <c r="C92" s="43"/>
      <c r="D92" s="43"/>
      <c r="E92" s="43"/>
      <c r="F92" s="43"/>
      <c r="G92" s="43"/>
      <c r="H92" s="43"/>
      <c r="I92" s="43"/>
      <c r="J92" s="112"/>
      <c r="K92" s="112"/>
      <c r="L92" s="112"/>
      <c r="M92" s="43"/>
      <c r="N92" s="43"/>
    </row>
    <row r="93" spans="1:14" ht="27" customHeight="1" thickBot="1">
      <c r="C93" s="43"/>
      <c r="J93" s="112"/>
      <c r="K93" s="112"/>
      <c r="L93" s="112"/>
    </row>
    <row r="94" spans="1:14" ht="27" customHeight="1" thickBot="1">
      <c r="A94" s="9">
        <v>14</v>
      </c>
      <c r="B94" s="69" t="str">
        <f>Roster!C94</f>
        <v>Dudes &amp; Babe</v>
      </c>
      <c r="C94" s="70" t="s">
        <v>24</v>
      </c>
      <c r="D94" s="71" t="s">
        <v>178</v>
      </c>
      <c r="E94" s="373" t="s">
        <v>163</v>
      </c>
      <c r="F94" s="373" t="s">
        <v>166</v>
      </c>
      <c r="G94" s="373" t="s">
        <v>167</v>
      </c>
      <c r="H94" s="373" t="s">
        <v>914</v>
      </c>
      <c r="I94" s="368" t="s">
        <v>159</v>
      </c>
      <c r="J94" s="372" t="s">
        <v>157</v>
      </c>
      <c r="K94" s="371" t="s">
        <v>912</v>
      </c>
      <c r="L94" s="369" t="s">
        <v>161</v>
      </c>
      <c r="M94" s="373" t="s">
        <v>28</v>
      </c>
      <c r="N94" s="181" t="s">
        <v>913</v>
      </c>
    </row>
    <row r="95" spans="1:14" ht="27" customHeight="1" thickBot="1">
      <c r="A95" s="90"/>
      <c r="B95" s="148" t="str">
        <f>Roster!C95</f>
        <v>Darryl Conner</v>
      </c>
      <c r="C95" s="78">
        <v>53</v>
      </c>
      <c r="D95" s="149" t="s">
        <v>286</v>
      </c>
      <c r="E95" s="381">
        <f>INDEX('Hoffman Standings'!H3:H94, MATCH(B95,'Hoffman Standings'!C3:C94,0))</f>
        <v>0</v>
      </c>
      <c r="F95" s="381">
        <f>INDEX('Masters Standings'!I3:I94,MATCH(B95,'Masters Standings'!C3:C94,0))</f>
        <v>0</v>
      </c>
      <c r="G95" s="381">
        <f>INDEX('HC Classic Standings'!I3:I94,MATCH(B95,'HC Classic Standings'!C3:C94,0))</f>
        <v>45</v>
      </c>
      <c r="H95" s="381">
        <f>SUM(E95:G95)</f>
        <v>45</v>
      </c>
      <c r="I95" s="379">
        <f>INDEX('Single Standings'!G3:G94, MATCH(B95,'Single Standings'!C3:C94,0))</f>
        <v>0</v>
      </c>
      <c r="J95" s="379">
        <f>INDEX('Double Standings'!H3:H48, MATCH('Double Score'!C133,'Double Standings'!C3:C48,0))</f>
        <v>0</v>
      </c>
      <c r="K95" s="379">
        <f>INDEX('Team Standings'!H3:H25, MATCH(B94,'Team Standings'!C3:C25,0))</f>
        <v>450</v>
      </c>
      <c r="L95" s="379">
        <f>INDEX('All-Events Standings'!G3:G94, MATCH(B95,'All-Events Standings'!C3:C94,0))</f>
        <v>0</v>
      </c>
      <c r="M95" s="380">
        <f>SUM(I95:L95)</f>
        <v>450</v>
      </c>
      <c r="N95" s="374">
        <v>1036</v>
      </c>
    </row>
    <row r="96" spans="1:14" ht="27" customHeight="1" thickBot="1">
      <c r="B96" s="14" t="str">
        <f>Roster!C96</f>
        <v>Soila Reyna</v>
      </c>
      <c r="C96" s="78">
        <v>54</v>
      </c>
      <c r="D96" s="92" t="s">
        <v>289</v>
      </c>
      <c r="E96" s="382">
        <v>0</v>
      </c>
      <c r="F96" s="382">
        <v>0</v>
      </c>
      <c r="G96" s="382">
        <v>0</v>
      </c>
      <c r="H96" s="382">
        <f>SUM(E96:G96)</f>
        <v>0</v>
      </c>
      <c r="I96" s="379">
        <f>INDEX('Single Standings'!G3:G94, MATCH(B96,'Single Standings'!C3:C94,0))</f>
        <v>30</v>
      </c>
      <c r="J96" s="379">
        <f>INDEX('Double Standings'!H3:H48, MATCH('Double Score'!C133,'Double Standings'!C3:C48,0))</f>
        <v>0</v>
      </c>
      <c r="K96" s="379">
        <f>INDEX('Team Standings'!H3:H25, MATCH(B94,'Team Standings'!C3:C25,0))</f>
        <v>450</v>
      </c>
      <c r="L96" s="379">
        <f>INDEX('All-Events Standings'!G3:G94, MATCH(B96,'All-Events Standings'!C3:C94,0))</f>
        <v>0</v>
      </c>
      <c r="M96" s="380">
        <f>SUM(I96:L96)</f>
        <v>480</v>
      </c>
      <c r="N96" s="374">
        <v>1037</v>
      </c>
    </row>
    <row r="97" spans="1:14" ht="27" customHeight="1" thickBot="1">
      <c r="B97" s="16" t="str">
        <f>Roster!C97</f>
        <v>Kelvin Crable</v>
      </c>
      <c r="C97" s="78">
        <v>55</v>
      </c>
      <c r="D97" s="92" t="s">
        <v>290</v>
      </c>
      <c r="E97" s="382">
        <v>0</v>
      </c>
      <c r="F97" s="382">
        <v>0</v>
      </c>
      <c r="G97" s="382">
        <v>0</v>
      </c>
      <c r="H97" s="381">
        <f>SUM(E97:G97)</f>
        <v>0</v>
      </c>
      <c r="I97" s="379">
        <f>INDEX('Single Standings'!G3:G94, MATCH(B97,'Single Standings'!C3:C94,0))</f>
        <v>0</v>
      </c>
      <c r="J97" s="379">
        <f>INDEX('Double Standings'!H3:H48, MATCH('Double Score'!C138,'Double Standings'!C3:C48,0))</f>
        <v>0</v>
      </c>
      <c r="K97" s="379">
        <f>INDEX('Team Standings'!H3:H25, MATCH(B94,'Team Standings'!C3:C25,0))</f>
        <v>450</v>
      </c>
      <c r="L97" s="379">
        <f>INDEX('All-Events Standings'!G3:G94, MATCH(B97,'All-Events Standings'!C3:C94,0))</f>
        <v>0</v>
      </c>
      <c r="M97" s="380">
        <f>SUM(I97:L97)</f>
        <v>450</v>
      </c>
      <c r="N97" s="374">
        <v>1038</v>
      </c>
    </row>
    <row r="98" spans="1:14" ht="27" customHeight="1" thickBot="1">
      <c r="B98" s="28" t="str">
        <f>Roster!C98</f>
        <v>Dustin Sargent</v>
      </c>
      <c r="C98" s="61">
        <v>56</v>
      </c>
      <c r="D98" s="101" t="s">
        <v>291</v>
      </c>
      <c r="E98" s="382">
        <v>0</v>
      </c>
      <c r="F98" s="382">
        <v>0</v>
      </c>
      <c r="G98" s="382">
        <v>0</v>
      </c>
      <c r="H98" s="382">
        <f>SUM(E98:G98)</f>
        <v>0</v>
      </c>
      <c r="I98" s="379">
        <f>INDEX('Single Standings'!G3:G94, MATCH(B98,'Single Standings'!C3:C94,0))</f>
        <v>0</v>
      </c>
      <c r="J98" s="379">
        <f>INDEX('Double Standings'!H3:H48, MATCH('Double Score'!C138,'Double Standings'!C3:C48,0))</f>
        <v>0</v>
      </c>
      <c r="K98" s="379">
        <f>INDEX('Team Standings'!H3:H25, MATCH(B94,'Team Standings'!C3:C25,0))</f>
        <v>450</v>
      </c>
      <c r="L98" s="379">
        <f>INDEX('All-Events Standings'!G3:G94, MATCH(B98,'All-Events Standings'!C3:C94,0))</f>
        <v>0</v>
      </c>
      <c r="M98" s="380">
        <f>SUM(I98:L98)</f>
        <v>450</v>
      </c>
      <c r="N98" s="374">
        <v>1039</v>
      </c>
    </row>
    <row r="99" spans="1:14" ht="27" customHeight="1">
      <c r="B99" s="43"/>
      <c r="C99" s="43"/>
      <c r="D99" s="43"/>
      <c r="E99" s="43"/>
      <c r="F99" s="43"/>
      <c r="G99" s="390"/>
      <c r="H99" s="43"/>
      <c r="I99" s="43"/>
      <c r="J99" s="112"/>
      <c r="K99" s="112"/>
      <c r="L99" s="112"/>
      <c r="M99" s="43"/>
      <c r="N99" s="43"/>
    </row>
    <row r="100" spans="1:14" ht="27" customHeight="1" thickBot="1">
      <c r="C100" s="43"/>
      <c r="J100" s="112"/>
      <c r="K100" s="112"/>
      <c r="L100" s="112"/>
    </row>
    <row r="101" spans="1:14" ht="27" customHeight="1" thickBot="1">
      <c r="A101" s="9">
        <v>15</v>
      </c>
      <c r="B101" s="69" t="str">
        <f>Roster!C101</f>
        <v>Midwest Legends</v>
      </c>
      <c r="C101" s="70" t="s">
        <v>24</v>
      </c>
      <c r="D101" s="71" t="s">
        <v>178</v>
      </c>
      <c r="E101" s="373" t="s">
        <v>163</v>
      </c>
      <c r="F101" s="373" t="s">
        <v>166</v>
      </c>
      <c r="G101" s="373" t="s">
        <v>167</v>
      </c>
      <c r="H101" s="373" t="s">
        <v>914</v>
      </c>
      <c r="I101" s="368" t="s">
        <v>159</v>
      </c>
      <c r="J101" s="372" t="s">
        <v>157</v>
      </c>
      <c r="K101" s="371" t="s">
        <v>912</v>
      </c>
      <c r="L101" s="369" t="s">
        <v>161</v>
      </c>
      <c r="M101" s="373" t="s">
        <v>28</v>
      </c>
      <c r="N101" s="181" t="s">
        <v>913</v>
      </c>
    </row>
    <row r="102" spans="1:14" ht="27" customHeight="1" thickBot="1">
      <c r="B102" s="148" t="str">
        <f>Roster!C102</f>
        <v>Ted Thomas</v>
      </c>
      <c r="C102" s="78">
        <v>57</v>
      </c>
      <c r="D102" s="149" t="s">
        <v>292</v>
      </c>
      <c r="E102" s="381">
        <v>0</v>
      </c>
      <c r="F102" s="381">
        <v>0</v>
      </c>
      <c r="G102" s="381">
        <f>INDEX('HC Classic Standings'!I3:I94,MATCH(B102,'HC Classic Standings'!C3:C94,0))</f>
        <v>0</v>
      </c>
      <c r="H102" s="381">
        <f>SUM(E102:G102)</f>
        <v>0</v>
      </c>
      <c r="I102" s="379">
        <f>INDEX('Single Standings'!G3:G94, MATCH(B102,'Single Standings'!C3:C94,0))</f>
        <v>0</v>
      </c>
      <c r="J102" s="379">
        <f>INDEX('Double Standings'!H3:H48, MATCH('Double Score'!C143,'Double Standings'!C3:C48,0))</f>
        <v>0</v>
      </c>
      <c r="K102" s="379">
        <f>INDEX('Team Standings'!H3:H25, MATCH(B101,'Team Standings'!C3:C25,0))</f>
        <v>0</v>
      </c>
      <c r="L102" s="379">
        <f>INDEX('All-Events Standings'!G3:G94, MATCH(B102,'All-Events Standings'!C3:C94,0))</f>
        <v>0</v>
      </c>
      <c r="M102" s="380">
        <f>SUM(I102:L102)</f>
        <v>0</v>
      </c>
      <c r="N102" s="374"/>
    </row>
    <row r="103" spans="1:14" ht="27" customHeight="1" thickBot="1">
      <c r="B103" s="385" t="str">
        <f>Roster!C103</f>
        <v>Karyl Hummel</v>
      </c>
      <c r="C103" s="78">
        <v>58</v>
      </c>
      <c r="D103" s="92" t="s">
        <v>295</v>
      </c>
      <c r="E103" s="382">
        <v>0</v>
      </c>
      <c r="F103" s="382">
        <v>0</v>
      </c>
      <c r="G103" s="382">
        <v>0</v>
      </c>
      <c r="H103" s="382">
        <f>SUM(E103:G103)</f>
        <v>0</v>
      </c>
      <c r="I103" s="379">
        <f>INDEX('Single Standings'!G3:G94, MATCH(B103,'Single Standings'!C3:C94,0))</f>
        <v>40</v>
      </c>
      <c r="J103" s="379">
        <f>INDEX('Double Standings'!H3:H48, MATCH('Double Score'!C148,'Double Standings'!C3:C48,0))</f>
        <v>120</v>
      </c>
      <c r="K103" s="379">
        <f>INDEX('Team Standings'!H3:H25, MATCH(B101,'Team Standings'!C3:C25,0))</f>
        <v>0</v>
      </c>
      <c r="L103" s="379">
        <f>INDEX('All-Events Standings'!G3:G94, MATCH(B103,'All-Events Standings'!C3:C94,0))</f>
        <v>0</v>
      </c>
      <c r="M103" s="380">
        <f>SUM(I103:L103)</f>
        <v>160</v>
      </c>
      <c r="N103" s="374">
        <v>1040</v>
      </c>
    </row>
    <row r="104" spans="1:14" ht="27" customHeight="1" thickBot="1">
      <c r="A104" s="90"/>
      <c r="B104" s="16" t="str">
        <f>Roster!C104</f>
        <v>Michael Hummel</v>
      </c>
      <c r="C104" s="78">
        <v>59</v>
      </c>
      <c r="D104" s="92" t="s">
        <v>296</v>
      </c>
      <c r="E104" s="382">
        <f>INDEX('Hoffman Standings'!H3:H94, MATCH(B104,'Hoffman Standings'!C3:C94,0))</f>
        <v>60</v>
      </c>
      <c r="F104" s="382">
        <v>0</v>
      </c>
      <c r="G104" s="382">
        <v>0</v>
      </c>
      <c r="H104" s="381">
        <f>SUM(E104:G104)</f>
        <v>60</v>
      </c>
      <c r="I104" s="379">
        <f>INDEX('Single Standings'!G3:G94, MATCH(B104,'Single Standings'!C3:C94,0))</f>
        <v>0</v>
      </c>
      <c r="J104" s="379">
        <f>INDEX('Double Standings'!H3:H48, MATCH('Double Score'!C148,'Double Standings'!C3:C48,0))</f>
        <v>120</v>
      </c>
      <c r="K104" s="379">
        <f>INDEX('Team Standings'!H3:H25, MATCH(B101,'Team Standings'!C3:C25,0))</f>
        <v>0</v>
      </c>
      <c r="L104" s="379">
        <f>INDEX('All-Events Standings'!G3:G94, MATCH(B104,'All-Events Standings'!C3:C94,0))</f>
        <v>55</v>
      </c>
      <c r="M104" s="380">
        <f>SUM(I104:L104)</f>
        <v>175</v>
      </c>
      <c r="N104" s="374">
        <v>1041</v>
      </c>
    </row>
    <row r="105" spans="1:14" ht="27" customHeight="1" thickBot="1">
      <c r="B105" s="388" t="str">
        <f>Roster!C105</f>
        <v>Dennis Kuehne</v>
      </c>
      <c r="C105" s="61">
        <v>60</v>
      </c>
      <c r="D105" s="101" t="s">
        <v>297</v>
      </c>
      <c r="E105" s="382">
        <v>0</v>
      </c>
      <c r="F105" s="382">
        <f>INDEX('Masters Standings'!I3:I94,MATCH(B105,'Masters Standings'!C3:C94,0))</f>
        <v>0</v>
      </c>
      <c r="G105" s="382">
        <f>INDEX('HC Classic Standings'!I3:I94,MATCH(B105,'HC Classic Standings'!C3:C94,0))</f>
        <v>0</v>
      </c>
      <c r="H105" s="382">
        <f>SUM(E105:G105)</f>
        <v>0</v>
      </c>
      <c r="I105" s="379">
        <f>INDEX('Single Standings'!G3:G94, MATCH(B105,'Single Standings'!C3:C94,0))</f>
        <v>0</v>
      </c>
      <c r="J105" s="379">
        <f>INDEX('Double Standings'!H3:H48, MATCH('Double Score'!C143,'Double Standings'!C3:C48,0))</f>
        <v>0</v>
      </c>
      <c r="K105" s="379">
        <f>INDEX('Team Standings'!H3:H25, MATCH(B101,'Team Standings'!C3:C25,0))</f>
        <v>0</v>
      </c>
      <c r="L105" s="379">
        <f>INDEX('All-Events Standings'!G3:G94, MATCH(B105,'All-Events Standings'!C3:C94,0))</f>
        <v>0</v>
      </c>
      <c r="M105" s="380">
        <f>SUM(I105:L105)</f>
        <v>0</v>
      </c>
      <c r="N105" s="374"/>
    </row>
    <row r="106" spans="1:14" ht="27" customHeight="1">
      <c r="B106" s="43"/>
      <c r="C106" s="43"/>
      <c r="D106" s="43"/>
      <c r="E106" s="43"/>
      <c r="F106" s="43"/>
      <c r="G106" s="43"/>
      <c r="H106" s="43"/>
      <c r="I106" s="43"/>
      <c r="J106" s="112"/>
      <c r="K106" s="112"/>
      <c r="L106" s="112"/>
      <c r="M106" s="43"/>
      <c r="N106" s="43"/>
    </row>
    <row r="107" spans="1:14" ht="27" customHeight="1" thickBot="1">
      <c r="C107" s="43"/>
      <c r="J107" s="112"/>
      <c r="K107" s="112"/>
      <c r="L107" s="112"/>
    </row>
    <row r="108" spans="1:14" ht="27" customHeight="1" thickBot="1">
      <c r="A108" s="9">
        <v>16</v>
      </c>
      <c r="B108" s="69" t="str">
        <f>Roster!C108</f>
        <v>Time To Strike</v>
      </c>
      <c r="C108" s="70" t="s">
        <v>24</v>
      </c>
      <c r="D108" s="71" t="s">
        <v>178</v>
      </c>
      <c r="E108" s="373" t="s">
        <v>163</v>
      </c>
      <c r="F108" s="373" t="s">
        <v>166</v>
      </c>
      <c r="G108" s="373" t="s">
        <v>167</v>
      </c>
      <c r="H108" s="373" t="s">
        <v>914</v>
      </c>
      <c r="I108" s="368" t="s">
        <v>159</v>
      </c>
      <c r="J108" s="372" t="s">
        <v>157</v>
      </c>
      <c r="K108" s="371" t="s">
        <v>912</v>
      </c>
      <c r="L108" s="369" t="s">
        <v>161</v>
      </c>
      <c r="M108" s="373" t="s">
        <v>28</v>
      </c>
      <c r="N108" s="181" t="s">
        <v>913</v>
      </c>
    </row>
    <row r="109" spans="1:14" ht="27" customHeight="1" thickBot="1">
      <c r="B109" s="148" t="str">
        <f>Roster!C109</f>
        <v>Mary Ryba</v>
      </c>
      <c r="C109" s="78">
        <v>61</v>
      </c>
      <c r="D109" s="149" t="s">
        <v>298</v>
      </c>
      <c r="E109" s="381">
        <v>0</v>
      </c>
      <c r="F109" s="381">
        <v>0</v>
      </c>
      <c r="G109" s="381">
        <v>0</v>
      </c>
      <c r="H109" s="381">
        <f>SUM(E109:G109)</f>
        <v>0</v>
      </c>
      <c r="I109" s="379">
        <f>INDEX('Single Standings'!G3:G94, MATCH(B109,'Single Standings'!C3:C94,0))</f>
        <v>0</v>
      </c>
      <c r="J109" s="379">
        <f>INDEX('Double Standings'!H3:H48, MATCH('Double Score'!C153,'Double Standings'!C3:C48,0))</f>
        <v>0</v>
      </c>
      <c r="K109" s="379">
        <f>INDEX('Team Standings'!H3:H25, MATCH(B108,'Team Standings'!C3:C25,0))</f>
        <v>0</v>
      </c>
      <c r="L109" s="379">
        <f>INDEX('All-Events Standings'!G3:G94, MATCH(B109,'All-Events Standings'!C3:C94,0))</f>
        <v>0</v>
      </c>
      <c r="M109" s="380">
        <f>SUM(I109:L109)</f>
        <v>0</v>
      </c>
      <c r="N109" s="374"/>
    </row>
    <row r="110" spans="1:14" ht="27" customHeight="1" thickBot="1">
      <c r="B110" s="14" t="str">
        <f>Roster!C110</f>
        <v>Mike Clifton</v>
      </c>
      <c r="C110" s="78">
        <v>62</v>
      </c>
      <c r="D110" s="92" t="s">
        <v>299</v>
      </c>
      <c r="E110" s="382">
        <f>INDEX('Hoffman Standings'!H3:H94, MATCH(B110,'Hoffman Standings'!C3:C94,0))</f>
        <v>0</v>
      </c>
      <c r="F110" s="382">
        <v>0</v>
      </c>
      <c r="G110" s="382">
        <f>INDEX('HC Classic Standings'!I3:I94,MATCH(B110,'HC Classic Standings'!C3:C94,0))</f>
        <v>0</v>
      </c>
      <c r="H110" s="382">
        <f>SUM(E110:G110)</f>
        <v>0</v>
      </c>
      <c r="I110" s="379">
        <f>INDEX('Single Standings'!G3:G94, MATCH(B110,'Single Standings'!C3:C94,0))</f>
        <v>0</v>
      </c>
      <c r="J110" s="379">
        <f>INDEX('Double Standings'!H3:H48, MATCH('Double Score'!C153,'Double Standings'!C3:C48,0))</f>
        <v>0</v>
      </c>
      <c r="K110" s="379">
        <f>INDEX('Team Standings'!H3:H25, MATCH(B108,'Team Standings'!C3:C25,0))</f>
        <v>0</v>
      </c>
      <c r="L110" s="379">
        <v>0</v>
      </c>
      <c r="M110" s="380">
        <f>SUM(I110:L110)</f>
        <v>0</v>
      </c>
      <c r="N110" s="374"/>
    </row>
    <row r="111" spans="1:14" ht="27" customHeight="1" thickBot="1">
      <c r="B111" s="16" t="str">
        <f>Roster!C111</f>
        <v>Dominique Parisi</v>
      </c>
      <c r="C111" s="78">
        <v>63</v>
      </c>
      <c r="D111" s="92" t="s">
        <v>301</v>
      </c>
      <c r="E111" s="382">
        <f>INDEX('Hoffman Standings'!H3:H94, MATCH(B111,'Hoffman Standings'!C3:C94,0))</f>
        <v>100</v>
      </c>
      <c r="F111" s="382">
        <v>0</v>
      </c>
      <c r="G111" s="382">
        <v>0</v>
      </c>
      <c r="H111" s="381">
        <f>SUM(E111:G111)</f>
        <v>100</v>
      </c>
      <c r="I111" s="379">
        <f>INDEX('Single Standings'!G3:G94, MATCH(B111,'Single Standings'!C3:C94,0))</f>
        <v>0</v>
      </c>
      <c r="J111" s="379">
        <f>INDEX('Double Standings'!H3:H48, MATCH('Double Score'!C158,'Double Standings'!C3:C48,0))</f>
        <v>0</v>
      </c>
      <c r="K111" s="379">
        <f>INDEX('Team Standings'!H3:H25, MATCH(B108,'Team Standings'!C3:C25,0))</f>
        <v>0</v>
      </c>
      <c r="L111" s="379">
        <f>INDEX('All-Events Standings'!G3:G94, MATCH(B111,'All-Events Standings'!C3:C94,0))</f>
        <v>0</v>
      </c>
      <c r="M111" s="380">
        <f>SUM(I111:L111)</f>
        <v>0</v>
      </c>
      <c r="N111" s="374"/>
    </row>
    <row r="112" spans="1:14" ht="27" customHeight="1" thickBot="1">
      <c r="A112" s="90"/>
      <c r="B112" s="28" t="str">
        <f>Roster!C112</f>
        <v>Jose Ybarra</v>
      </c>
      <c r="C112" s="61">
        <v>64</v>
      </c>
      <c r="D112" s="101" t="s">
        <v>303</v>
      </c>
      <c r="E112" s="382">
        <f>INDEX('Hoffman Standings'!H3:H94, MATCH(B112,'Hoffman Standings'!C3:C94,0))</f>
        <v>0</v>
      </c>
      <c r="F112" s="382">
        <v>0</v>
      </c>
      <c r="G112" s="382">
        <f>INDEX('HC Classic Standings'!I3:I94,MATCH(B112,'HC Classic Standings'!C3:C94,0))</f>
        <v>110</v>
      </c>
      <c r="H112" s="382">
        <f>SUM(E112:G112)</f>
        <v>110</v>
      </c>
      <c r="I112" s="379">
        <f>INDEX('Single Standings'!G3:G94, MATCH(B112,'Single Standings'!C3:C94,0))</f>
        <v>0</v>
      </c>
      <c r="J112" s="379">
        <f>INDEX('Double Standings'!H3:H48, MATCH('Double Score'!C158,'Double Standings'!C3:C48,0))</f>
        <v>0</v>
      </c>
      <c r="K112" s="379">
        <f>INDEX('Team Standings'!H3:H25, MATCH(B108,'Team Standings'!C3:C25,0))</f>
        <v>0</v>
      </c>
      <c r="L112" s="379">
        <f>INDEX('All-Events Standings'!G3:G94, MATCH(B112,'All-Events Standings'!C3:C94,0))</f>
        <v>0</v>
      </c>
      <c r="M112" s="380">
        <f>SUM(I112:L112)</f>
        <v>0</v>
      </c>
      <c r="N112" s="374"/>
    </row>
    <row r="113" spans="1:14" ht="27" customHeight="1">
      <c r="B113" s="43"/>
      <c r="C113" s="43"/>
      <c r="D113" s="43"/>
      <c r="E113" s="43"/>
      <c r="F113" s="43"/>
      <c r="G113" s="43"/>
      <c r="H113" s="43"/>
      <c r="I113" s="43"/>
      <c r="J113" s="112"/>
      <c r="K113" s="112"/>
      <c r="L113" s="112"/>
      <c r="M113" s="43"/>
      <c r="N113" s="43"/>
    </row>
    <row r="114" spans="1:14" ht="27" customHeight="1" thickBot="1">
      <c r="C114" s="43"/>
      <c r="J114" s="112"/>
      <c r="K114" s="112"/>
      <c r="L114" s="112"/>
    </row>
    <row r="115" spans="1:14" ht="27" customHeight="1" thickBot="1">
      <c r="A115" s="9">
        <v>17</v>
      </c>
      <c r="B115" s="69" t="str">
        <f>Roster!C115</f>
        <v>North/South</v>
      </c>
      <c r="C115" s="70" t="s">
        <v>24</v>
      </c>
      <c r="D115" s="71" t="s">
        <v>178</v>
      </c>
      <c r="E115" s="373" t="s">
        <v>163</v>
      </c>
      <c r="F115" s="373" t="s">
        <v>166</v>
      </c>
      <c r="G115" s="373" t="s">
        <v>167</v>
      </c>
      <c r="H115" s="373" t="s">
        <v>914</v>
      </c>
      <c r="I115" s="368" t="s">
        <v>159</v>
      </c>
      <c r="J115" s="372" t="s">
        <v>157</v>
      </c>
      <c r="K115" s="371" t="s">
        <v>912</v>
      </c>
      <c r="L115" s="369" t="s">
        <v>161</v>
      </c>
      <c r="M115" s="373" t="s">
        <v>28</v>
      </c>
      <c r="N115" s="181" t="s">
        <v>913</v>
      </c>
    </row>
    <row r="116" spans="1:14" ht="27" customHeight="1" thickBot="1">
      <c r="B116" s="148" t="str">
        <f>Roster!C116</f>
        <v>John Wade</v>
      </c>
      <c r="C116" s="78">
        <v>65</v>
      </c>
      <c r="D116" s="149" t="s">
        <v>305</v>
      </c>
      <c r="E116" s="381">
        <f>INDEX('Hoffman Standings'!H3:H94, MATCH(B116,'Hoffman Standings'!C3:C94,0))</f>
        <v>0</v>
      </c>
      <c r="F116" s="381">
        <f>INDEX('Masters Standings'!I3:I94,MATCH(B116,'Masters Standings'!C3:C94,0))</f>
        <v>0</v>
      </c>
      <c r="G116" s="381">
        <f>INDEX('HC Classic Standings'!I3:I94,MATCH(B116,'HC Classic Standings'!C3:C94,0))</f>
        <v>0</v>
      </c>
      <c r="H116" s="381">
        <f>SUM(E116:G116)</f>
        <v>0</v>
      </c>
      <c r="I116" s="379">
        <f>INDEX('Single Standings'!G3:G94, MATCH(B116,'Single Standings'!C3:C94,0))</f>
        <v>0</v>
      </c>
      <c r="J116" s="379">
        <f>INDEX('Double Standings'!H3:H48, MATCH('Double Score'!C163,'Double Standings'!C3:C48,0))</f>
        <v>0</v>
      </c>
      <c r="K116" s="379">
        <f>INDEX('Team Standings'!H3:H25, MATCH(B115,'Team Standings'!C3:C25,0))</f>
        <v>0</v>
      </c>
      <c r="L116" s="379">
        <f>INDEX('All-Events Standings'!G3:G94, MATCH(B116,'All-Events Standings'!C3:C94,0))</f>
        <v>0</v>
      </c>
      <c r="M116" s="380">
        <f>SUM(I116:L116)</f>
        <v>0</v>
      </c>
      <c r="N116" s="374"/>
    </row>
    <row r="117" spans="1:14" ht="27" customHeight="1" thickBot="1">
      <c r="B117" s="385" t="str">
        <f>Roster!C117</f>
        <v>Luci Ryan</v>
      </c>
      <c r="C117" s="78">
        <v>66</v>
      </c>
      <c r="D117" s="92" t="s">
        <v>308</v>
      </c>
      <c r="E117" s="382">
        <v>0</v>
      </c>
      <c r="F117" s="382">
        <v>0</v>
      </c>
      <c r="G117" s="382">
        <f>INDEX('HC Classic Standings'!I3:I94,MATCH(B117,'HC Classic Standings'!C3:C94,0))</f>
        <v>0</v>
      </c>
      <c r="H117" s="382">
        <f>SUM(E117:G117)</f>
        <v>0</v>
      </c>
      <c r="I117" s="379">
        <f>INDEX('Single Standings'!G3:G94, MATCH(B117,'Single Standings'!C3:C94,0))</f>
        <v>0</v>
      </c>
      <c r="J117" s="379">
        <f>INDEX('Double Standings'!H3:H48, MATCH('Double Score'!C168,'Double Standings'!C3:C48,0))</f>
        <v>0</v>
      </c>
      <c r="K117" s="379">
        <f>INDEX('Team Standings'!H3:H25, MATCH(B115,'Team Standings'!C3:C25,0))</f>
        <v>0</v>
      </c>
      <c r="L117" s="379">
        <f>INDEX('All-Events Standings'!G3:G94, MATCH(B117,'All-Events Standings'!C3:C94,0))</f>
        <v>0</v>
      </c>
      <c r="M117" s="380">
        <f>SUM(I117:L117)</f>
        <v>0</v>
      </c>
      <c r="N117" s="374"/>
    </row>
    <row r="118" spans="1:14" ht="27" customHeight="1" thickBot="1">
      <c r="A118" s="90"/>
      <c r="B118" s="16" t="str">
        <f>Roster!C118</f>
        <v>Wilbur Wright</v>
      </c>
      <c r="C118" s="78">
        <v>67</v>
      </c>
      <c r="D118" s="92" t="s">
        <v>309</v>
      </c>
      <c r="E118" s="382">
        <f>INDEX('Hoffman Standings'!H3:H94, MATCH(B118,'Hoffman Standings'!C3:C94,0))</f>
        <v>25</v>
      </c>
      <c r="F118" s="382">
        <v>0</v>
      </c>
      <c r="G118" s="382">
        <f>INDEX('HC Classic Standings'!I3:I94,MATCH(B118,'HC Classic Standings'!C3:C94,0))</f>
        <v>0</v>
      </c>
      <c r="H118" s="381">
        <f>SUM(E118:G118)</f>
        <v>25</v>
      </c>
      <c r="I118" s="379">
        <f>INDEX('Single Standings'!G3:G94, MATCH(B118,'Single Standings'!C3:C94,0))</f>
        <v>0</v>
      </c>
      <c r="J118" s="379">
        <f>INDEX('Double Standings'!H3:H48, MATCH('Double Score'!C168,'Double Standings'!C3:C48,0))</f>
        <v>0</v>
      </c>
      <c r="K118" s="379">
        <f>INDEX('Team Standings'!H3:H25, MATCH(B115,'Team Standings'!C3:C25,0))</f>
        <v>0</v>
      </c>
      <c r="L118" s="379">
        <f>INDEX('All-Events Standings'!G3:G94, MATCH(B118,'All-Events Standings'!C3:C94,0))</f>
        <v>0</v>
      </c>
      <c r="M118" s="380">
        <f>SUM(I118:L118)</f>
        <v>0</v>
      </c>
      <c r="N118" s="374"/>
    </row>
    <row r="119" spans="1:14" ht="27" customHeight="1" thickBot="1">
      <c r="B119" s="388" t="str">
        <f>Roster!C119</f>
        <v>Lavon Hunter</v>
      </c>
      <c r="C119" s="61">
        <v>68</v>
      </c>
      <c r="D119" s="101" t="s">
        <v>311</v>
      </c>
      <c r="E119" s="382">
        <f>INDEX('Hoffman Standings'!H3:H94, MATCH(B119,'Hoffman Standings'!C3:C94,0))</f>
        <v>25</v>
      </c>
      <c r="F119" s="382">
        <v>0</v>
      </c>
      <c r="G119" s="382">
        <f>INDEX('HC Classic Standings'!I3:I94,MATCH(B119,'HC Classic Standings'!C3:C94,0))</f>
        <v>275</v>
      </c>
      <c r="H119" s="382">
        <f>SUM(E119:G119)</f>
        <v>300</v>
      </c>
      <c r="I119" s="379">
        <f>INDEX('Single Standings'!G3:G94, MATCH(B119,'Single Standings'!C3:C94,0))</f>
        <v>0</v>
      </c>
      <c r="J119" s="379">
        <f>INDEX('Double Standings'!H3:H48, MATCH('Double Score'!C163,'Double Standings'!C3:C48,0))</f>
        <v>0</v>
      </c>
      <c r="K119" s="379">
        <f>INDEX('Team Standings'!H3:H25, MATCH(B115,'Team Standings'!C3:C25,0))</f>
        <v>0</v>
      </c>
      <c r="L119" s="379">
        <f>INDEX('All-Events Standings'!G3:G94, MATCH(B119,'All-Events Standings'!C3:C94,0))</f>
        <v>0</v>
      </c>
      <c r="M119" s="380">
        <f>SUM(I119:L119)</f>
        <v>0</v>
      </c>
      <c r="N119" s="374"/>
    </row>
    <row r="120" spans="1:14" ht="27" customHeight="1">
      <c r="B120" s="43"/>
      <c r="C120" s="43"/>
      <c r="D120" s="43"/>
      <c r="E120" s="43"/>
      <c r="F120" s="43"/>
      <c r="G120" s="43"/>
      <c r="H120" s="43"/>
      <c r="I120" s="43"/>
      <c r="J120" s="112"/>
      <c r="K120" s="112"/>
      <c r="L120" s="112"/>
      <c r="M120" s="43"/>
      <c r="N120" s="43"/>
    </row>
    <row r="121" spans="1:14" ht="27" customHeight="1" thickBot="1">
      <c r="C121" s="43"/>
      <c r="J121" s="112"/>
      <c r="K121" s="112"/>
      <c r="L121" s="112"/>
    </row>
    <row r="122" spans="1:14" ht="27" customHeight="1" thickBot="1">
      <c r="A122" s="9">
        <v>18</v>
      </c>
      <c r="B122" s="69" t="str">
        <f>Roster!C122</f>
        <v>Babes &amp; Old Men</v>
      </c>
      <c r="C122" s="70" t="s">
        <v>24</v>
      </c>
      <c r="D122" s="71" t="s">
        <v>178</v>
      </c>
      <c r="E122" s="373" t="s">
        <v>163</v>
      </c>
      <c r="F122" s="373" t="s">
        <v>166</v>
      </c>
      <c r="G122" s="373" t="s">
        <v>167</v>
      </c>
      <c r="H122" s="373" t="s">
        <v>914</v>
      </c>
      <c r="I122" s="368" t="s">
        <v>159</v>
      </c>
      <c r="J122" s="372" t="s">
        <v>157</v>
      </c>
      <c r="K122" s="371" t="s">
        <v>912</v>
      </c>
      <c r="L122" s="369" t="s">
        <v>161</v>
      </c>
      <c r="M122" s="373" t="s">
        <v>28</v>
      </c>
      <c r="N122" s="181" t="s">
        <v>913</v>
      </c>
    </row>
    <row r="123" spans="1:14" ht="27" customHeight="1" thickBot="1">
      <c r="B123" s="387" t="str">
        <f>Roster!C123</f>
        <v>William Bogle</v>
      </c>
      <c r="C123" s="78">
        <v>69</v>
      </c>
      <c r="D123" s="149" t="s">
        <v>313</v>
      </c>
      <c r="E123" s="381">
        <v>0</v>
      </c>
      <c r="F123" s="381">
        <v>0</v>
      </c>
      <c r="G123" s="381">
        <v>0</v>
      </c>
      <c r="H123" s="381">
        <f>SUM(E123:G123)</f>
        <v>0</v>
      </c>
      <c r="I123" s="379">
        <f>INDEX('Single Standings'!G3:G94, MATCH(B123,'Single Standings'!C3:C94,0))</f>
        <v>0</v>
      </c>
      <c r="J123" s="379">
        <f>INDEX('Double Standings'!H3:H48, MATCH('Double Score'!C173,'Double Standings'!C3:C48,0))</f>
        <v>0</v>
      </c>
      <c r="K123" s="379">
        <f>INDEX('Team Standings'!H3:H25, MATCH(B122,'Team Standings'!C3:C25,0))</f>
        <v>0</v>
      </c>
      <c r="L123" s="379">
        <f>INDEX('All-Events Standings'!G3:G94, MATCH(B123,'All-Events Standings'!C3:C94,0))</f>
        <v>0</v>
      </c>
      <c r="M123" s="380">
        <f>SUM(I123:L123)</f>
        <v>0</v>
      </c>
      <c r="N123" s="374"/>
    </row>
    <row r="124" spans="1:14" ht="27" customHeight="1" thickBot="1">
      <c r="B124" s="14" t="str">
        <f>Roster!C124</f>
        <v>Lori Whitfield</v>
      </c>
      <c r="C124" s="78">
        <v>70</v>
      </c>
      <c r="D124" s="92" t="s">
        <v>314</v>
      </c>
      <c r="E124" s="382">
        <v>0</v>
      </c>
      <c r="F124" s="382">
        <v>0</v>
      </c>
      <c r="G124" s="382">
        <v>0</v>
      </c>
      <c r="H124" s="382">
        <f>SUM(E124:G124)</f>
        <v>0</v>
      </c>
      <c r="I124" s="379">
        <f>INDEX('Single Standings'!G3:G94, MATCH(B124,'Single Standings'!C3:C94,0))</f>
        <v>0</v>
      </c>
      <c r="J124" s="379">
        <f>INDEX('Double Standings'!H3:H48, MATCH('Double Score'!C178,'Double Standings'!C3:C48,0))</f>
        <v>0</v>
      </c>
      <c r="K124" s="379">
        <f>INDEX('Team Standings'!H3:H25, MATCH(B122,'Team Standings'!C3:C25,0))</f>
        <v>0</v>
      </c>
      <c r="L124" s="379">
        <f>INDEX('All-Events Standings'!G3:G94, MATCH(B124,'All-Events Standings'!C3:C94,0))</f>
        <v>0</v>
      </c>
      <c r="M124" s="380">
        <f>SUM(I124:L124)</f>
        <v>0</v>
      </c>
      <c r="N124" s="374"/>
    </row>
    <row r="125" spans="1:14" ht="27" customHeight="1" thickBot="1">
      <c r="A125" s="90"/>
      <c r="B125" s="386" t="str">
        <f>Roster!C125</f>
        <v>Melinda Alonzo</v>
      </c>
      <c r="C125" s="78">
        <v>71</v>
      </c>
      <c r="D125" s="92" t="s">
        <v>315</v>
      </c>
      <c r="E125" s="382">
        <v>0</v>
      </c>
      <c r="F125" s="382">
        <v>0</v>
      </c>
      <c r="G125" s="382">
        <v>0</v>
      </c>
      <c r="H125" s="381">
        <f>SUM(E125:G125)</f>
        <v>0</v>
      </c>
      <c r="I125" s="379">
        <f>INDEX('Single Standings'!G3:G94, MATCH(B125,'Single Standings'!C3:C94,0))</f>
        <v>0</v>
      </c>
      <c r="J125" s="379">
        <f>INDEX('Double Standings'!H3:H48, MATCH('Double Score'!C178,'Double Standings'!C3:C48,0))</f>
        <v>0</v>
      </c>
      <c r="K125" s="379">
        <f>INDEX('Team Standings'!H3:H25, MATCH(B122,'Team Standings'!C3:C25,0))</f>
        <v>0</v>
      </c>
      <c r="L125" s="379">
        <f>INDEX('All-Events Standings'!G3:G94, MATCH(B125,'All-Events Standings'!C3:C94,0))</f>
        <v>0</v>
      </c>
      <c r="M125" s="380">
        <f>SUM(I125:L125)</f>
        <v>0</v>
      </c>
      <c r="N125" s="374"/>
    </row>
    <row r="126" spans="1:14" ht="27" customHeight="1" thickBot="1">
      <c r="B126" s="28" t="str">
        <f>Roster!C126</f>
        <v>Albert Ponder</v>
      </c>
      <c r="C126" s="61">
        <v>72</v>
      </c>
      <c r="D126" s="101" t="s">
        <v>317</v>
      </c>
      <c r="E126" s="382">
        <v>0</v>
      </c>
      <c r="F126" s="382">
        <v>0</v>
      </c>
      <c r="G126" s="382">
        <f>INDEX('HC Classic Standings'!I3:I94,MATCH(B126,'HC Classic Standings'!C3:C94,0))</f>
        <v>0</v>
      </c>
      <c r="H126" s="382">
        <f>SUM(E126:G126)</f>
        <v>0</v>
      </c>
      <c r="I126" s="379">
        <f>INDEX('Single Standings'!G3:G94, MATCH(B126,'Single Standings'!C3:C94,0))</f>
        <v>25</v>
      </c>
      <c r="J126" s="379">
        <f>INDEX('Double Standings'!H3:H48, MATCH('Double Score'!C173,'Double Standings'!C3:C48,0))</f>
        <v>0</v>
      </c>
      <c r="K126" s="379">
        <f>INDEX('Team Standings'!H3:H25, MATCH(B122,'Team Standings'!C3:C25,0))</f>
        <v>0</v>
      </c>
      <c r="L126" s="379">
        <v>0</v>
      </c>
      <c r="M126" s="380">
        <f>SUM(I126:L126)</f>
        <v>25</v>
      </c>
      <c r="N126" s="374">
        <v>1042</v>
      </c>
    </row>
    <row r="127" spans="1:14" ht="27" customHeight="1">
      <c r="B127" s="43"/>
      <c r="C127" s="43"/>
      <c r="D127" s="43"/>
      <c r="E127" s="43"/>
      <c r="F127" s="43"/>
      <c r="G127" s="43"/>
      <c r="H127" s="43"/>
      <c r="I127" s="43"/>
      <c r="J127" s="112"/>
      <c r="K127" s="112"/>
      <c r="L127" s="112"/>
      <c r="M127" s="43"/>
      <c r="N127" s="43"/>
    </row>
    <row r="128" spans="1:14" ht="27" customHeight="1" thickBot="1">
      <c r="C128" s="43"/>
      <c r="J128" s="112"/>
      <c r="K128" s="112"/>
      <c r="L128" s="112"/>
    </row>
    <row r="129" spans="1:14" ht="27" customHeight="1" thickBot="1">
      <c r="A129" s="9">
        <v>19</v>
      </c>
      <c r="B129" s="69" t="str">
        <f>Roster!C129</f>
        <v>Alamo + Texas Tech</v>
      </c>
      <c r="C129" s="70" t="s">
        <v>24</v>
      </c>
      <c r="D129" s="71" t="s">
        <v>178</v>
      </c>
      <c r="E129" s="373" t="s">
        <v>163</v>
      </c>
      <c r="F129" s="373" t="s">
        <v>166</v>
      </c>
      <c r="G129" s="373" t="s">
        <v>167</v>
      </c>
      <c r="H129" s="373" t="s">
        <v>914</v>
      </c>
      <c r="I129" s="368" t="s">
        <v>159</v>
      </c>
      <c r="J129" s="372" t="s">
        <v>157</v>
      </c>
      <c r="K129" s="371" t="s">
        <v>912</v>
      </c>
      <c r="L129" s="369" t="s">
        <v>161</v>
      </c>
      <c r="M129" s="373" t="s">
        <v>28</v>
      </c>
      <c r="N129" s="181" t="s">
        <v>913</v>
      </c>
    </row>
    <row r="130" spans="1:14" ht="27" customHeight="1" thickBot="1">
      <c r="B130" s="387" t="str">
        <f>Roster!C130</f>
        <v>Janet Bowman</v>
      </c>
      <c r="C130" s="71">
        <v>73</v>
      </c>
      <c r="D130" s="149" t="s">
        <v>319</v>
      </c>
      <c r="E130" s="381">
        <v>0</v>
      </c>
      <c r="F130" s="381">
        <v>0</v>
      </c>
      <c r="G130" s="381">
        <v>0</v>
      </c>
      <c r="H130" s="381">
        <f>SUM(E130:G130)</f>
        <v>0</v>
      </c>
      <c r="I130" s="379">
        <f>INDEX('Single Standings'!G3:G94, MATCH(B130,'Single Standings'!C3:C94,0))</f>
        <v>95</v>
      </c>
      <c r="J130" s="379">
        <f>INDEX('Double Standings'!H3:H48, MATCH('Double Score'!C188,'Double Standings'!C3:C48,0))</f>
        <v>55</v>
      </c>
      <c r="K130" s="379">
        <f>INDEX('Team Standings'!H3:H25, MATCH(B129,'Team Standings'!C3:C25,0))</f>
        <v>0</v>
      </c>
      <c r="L130" s="379">
        <f>INDEX('All-Events Standings'!G3:G94, MATCH(B130,'All-Events Standings'!C3:C94,0))</f>
        <v>25</v>
      </c>
      <c r="M130" s="380">
        <f>SUM(I130:L130)</f>
        <v>175</v>
      </c>
      <c r="N130" s="374">
        <v>1043</v>
      </c>
    </row>
    <row r="131" spans="1:14" ht="27" customHeight="1" thickBot="1">
      <c r="A131" s="43"/>
      <c r="B131" s="14" t="str">
        <f>Roster!C131</f>
        <v>Rex Ryan</v>
      </c>
      <c r="C131" s="78">
        <v>74</v>
      </c>
      <c r="D131" s="92" t="s">
        <v>321</v>
      </c>
      <c r="E131" s="382">
        <v>0</v>
      </c>
      <c r="F131" s="382">
        <v>0</v>
      </c>
      <c r="G131" s="382">
        <f>INDEX('HC Classic Standings'!I3:I94,MATCH(B131,'HC Classic Standings'!C3:C94,0))</f>
        <v>0</v>
      </c>
      <c r="H131" s="382">
        <f>SUM(E131:G131)</f>
        <v>0</v>
      </c>
      <c r="I131" s="379">
        <f>INDEX('Single Standings'!G3:G94, MATCH(B131,'Single Standings'!C3:C94,0))</f>
        <v>0</v>
      </c>
      <c r="J131" s="379">
        <f>INDEX('Double Standings'!H3:H48, MATCH('Double Score'!C183,'Double Standings'!C3:C48,0))</f>
        <v>0</v>
      </c>
      <c r="K131" s="379">
        <f>INDEX('Team Standings'!H3:H25, MATCH(B129,'Team Standings'!C3:C25,0))</f>
        <v>0</v>
      </c>
      <c r="L131" s="379">
        <f>INDEX('All-Events Standings'!G3:G94, MATCH(B131,'All-Events Standings'!C3:C94,0))</f>
        <v>0</v>
      </c>
      <c r="M131" s="380">
        <f>SUM(I131:L131)</f>
        <v>0</v>
      </c>
      <c r="N131" s="374"/>
    </row>
    <row r="132" spans="1:14" ht="27" customHeight="1" thickBot="1">
      <c r="B132" s="16" t="str">
        <f>Roster!C132</f>
        <v>Michael Hellman</v>
      </c>
      <c r="C132" s="78">
        <v>75</v>
      </c>
      <c r="D132" s="92" t="s">
        <v>322</v>
      </c>
      <c r="E132" s="382">
        <v>0</v>
      </c>
      <c r="F132" s="382">
        <v>0</v>
      </c>
      <c r="G132" s="382">
        <f>INDEX('HC Classic Standings'!I3:I94,MATCH(B132,'HC Classic Standings'!C3:C94,0))</f>
        <v>0</v>
      </c>
      <c r="H132" s="381">
        <f>SUM(E132:G132)</f>
        <v>0</v>
      </c>
      <c r="I132" s="379">
        <f>INDEX('Single Standings'!G3:G94, MATCH(B132,'Single Standings'!C3:C94,0))</f>
        <v>45</v>
      </c>
      <c r="J132" s="379">
        <f>INDEX('Double Standings'!H3:H48, MATCH('Double Score'!C188,'Double Standings'!C3:C48,0))</f>
        <v>55</v>
      </c>
      <c r="K132" s="379">
        <f>INDEX('Team Standings'!H3:H25, MATCH(B129,'Team Standings'!C3:C25,0))</f>
        <v>0</v>
      </c>
      <c r="L132" s="379">
        <f>INDEX('All-Events Standings'!G3:G94, MATCH(B132,'All-Events Standings'!C3:C94,0))</f>
        <v>0</v>
      </c>
      <c r="M132" s="380">
        <f>SUM(I132:L132)</f>
        <v>100</v>
      </c>
      <c r="N132" s="374">
        <v>1044</v>
      </c>
    </row>
    <row r="133" spans="1:14" ht="27" customHeight="1" thickBot="1">
      <c r="A133" s="90"/>
      <c r="B133" s="388" t="str">
        <f>Roster!C133</f>
        <v>Jimmy Perez</v>
      </c>
      <c r="C133" s="61">
        <v>76</v>
      </c>
      <c r="D133" s="101" t="s">
        <v>323</v>
      </c>
      <c r="E133" s="382">
        <v>0</v>
      </c>
      <c r="F133" s="382">
        <v>0</v>
      </c>
      <c r="G133" s="382">
        <v>0</v>
      </c>
      <c r="H133" s="382">
        <f>SUM(E133:G133)</f>
        <v>0</v>
      </c>
      <c r="I133" s="379">
        <f>INDEX('Single Standings'!G3:G94, MATCH(B133,'Single Standings'!C3:C94,0))</f>
        <v>0</v>
      </c>
      <c r="J133" s="379">
        <f>INDEX('Double Standings'!H3:H48, MATCH('Double Score'!C183,'Double Standings'!C3:C48,0))</f>
        <v>0</v>
      </c>
      <c r="K133" s="379">
        <f>INDEX('Team Standings'!H3:H25, MATCH(B129,'Team Standings'!C3:C25,0))</f>
        <v>0</v>
      </c>
      <c r="L133" s="379">
        <f>INDEX('All-Events Standings'!G3:G94, MATCH(B133,'All-Events Standings'!C3:C94,0))</f>
        <v>0</v>
      </c>
      <c r="M133" s="380">
        <f>SUM(I133:L133)</f>
        <v>0</v>
      </c>
      <c r="N133" s="374"/>
    </row>
    <row r="134" spans="1:14" ht="27" customHeight="1">
      <c r="B134" s="43"/>
      <c r="C134" s="43"/>
      <c r="D134" s="43"/>
      <c r="E134" s="43"/>
      <c r="F134" s="43"/>
      <c r="G134" s="43"/>
      <c r="H134" s="43"/>
      <c r="I134" s="43"/>
      <c r="J134" s="112"/>
      <c r="K134" s="112"/>
      <c r="L134" s="112"/>
      <c r="M134" s="43"/>
      <c r="N134" s="43"/>
    </row>
    <row r="135" spans="1:14" ht="27" customHeight="1" thickBot="1">
      <c r="C135" s="43"/>
      <c r="J135" s="112"/>
      <c r="K135" s="112"/>
      <c r="L135" s="112"/>
    </row>
    <row r="136" spans="1:14" ht="27" customHeight="1" thickBot="1">
      <c r="A136" s="9">
        <v>20</v>
      </c>
      <c r="B136" s="69" t="str">
        <f>Roster!C136</f>
        <v>Amarillo Deaf</v>
      </c>
      <c r="C136" s="70" t="s">
        <v>24</v>
      </c>
      <c r="D136" s="71" t="s">
        <v>178</v>
      </c>
      <c r="E136" s="373" t="s">
        <v>163</v>
      </c>
      <c r="F136" s="373" t="s">
        <v>166</v>
      </c>
      <c r="G136" s="373" t="s">
        <v>167</v>
      </c>
      <c r="H136" s="373" t="s">
        <v>914</v>
      </c>
      <c r="I136" s="368" t="s">
        <v>159</v>
      </c>
      <c r="J136" s="372" t="s">
        <v>157</v>
      </c>
      <c r="K136" s="371" t="s">
        <v>912</v>
      </c>
      <c r="L136" s="369" t="s">
        <v>161</v>
      </c>
      <c r="M136" s="373" t="s">
        <v>28</v>
      </c>
      <c r="N136" s="181" t="s">
        <v>913</v>
      </c>
    </row>
    <row r="137" spans="1:14" ht="27" customHeight="1" thickBot="1">
      <c r="B137" s="148" t="str">
        <f>Roster!C137</f>
        <v>Phillip Higginbotham</v>
      </c>
      <c r="C137" s="78">
        <v>77</v>
      </c>
      <c r="D137" s="149" t="s">
        <v>324</v>
      </c>
      <c r="E137" s="381">
        <v>0</v>
      </c>
      <c r="F137" s="381">
        <v>0</v>
      </c>
      <c r="G137" s="381">
        <v>0</v>
      </c>
      <c r="H137" s="381">
        <f>SUM(E137:G137)</f>
        <v>0</v>
      </c>
      <c r="I137" s="379">
        <f>INDEX('Single Standings'!G3:G94, MATCH(B137,'Single Standings'!C3:C94,0))</f>
        <v>0</v>
      </c>
      <c r="J137" s="379">
        <f>INDEX('Double Standings'!H3:H48, MATCH('Double Score'!C193,'Double Standings'!C3:C48,0))</f>
        <v>0</v>
      </c>
      <c r="K137" s="379">
        <f>INDEX('Team Standings'!H3:H25, MATCH(B136,'Team Standings'!C3:C25,0))</f>
        <v>155</v>
      </c>
      <c r="L137" s="379">
        <v>0</v>
      </c>
      <c r="M137" s="380">
        <f>SUM(I137:L137)</f>
        <v>155</v>
      </c>
      <c r="N137" s="374">
        <v>1045</v>
      </c>
    </row>
    <row r="138" spans="1:14" ht="27" customHeight="1" thickBot="1">
      <c r="B138" s="14" t="str">
        <f>Roster!C138</f>
        <v>Jorge Meraz</v>
      </c>
      <c r="C138" s="78">
        <v>78</v>
      </c>
      <c r="D138" s="92" t="s">
        <v>325</v>
      </c>
      <c r="E138" s="382">
        <v>0</v>
      </c>
      <c r="F138" s="382">
        <v>0</v>
      </c>
      <c r="G138" s="382">
        <v>0</v>
      </c>
      <c r="H138" s="382">
        <f>SUM(E138:G138)</f>
        <v>0</v>
      </c>
      <c r="I138" s="379">
        <f>INDEX('Single Standings'!G3:G94, MATCH(B138,'Single Standings'!C3:C94,0))</f>
        <v>0</v>
      </c>
      <c r="J138" s="379">
        <f>INDEX('Double Standings'!H3:H48, MATCH('Double Score'!C193,'Double Standings'!C3:C48,0))</f>
        <v>0</v>
      </c>
      <c r="K138" s="379">
        <f>INDEX('Team Standings'!H3:H25, MATCH(B136,'Team Standings'!C3:C25,0))</f>
        <v>155</v>
      </c>
      <c r="L138" s="379">
        <v>0</v>
      </c>
      <c r="M138" s="380">
        <f>SUM(I138:L138)</f>
        <v>155</v>
      </c>
      <c r="N138" s="374">
        <v>1046</v>
      </c>
    </row>
    <row r="139" spans="1:14" ht="27" customHeight="1" thickBot="1">
      <c r="A139" s="90"/>
      <c r="B139" s="16" t="str">
        <f>Roster!C139</f>
        <v>Jennifer Sizemore</v>
      </c>
      <c r="C139" s="78">
        <v>79</v>
      </c>
      <c r="D139" s="92" t="s">
        <v>326</v>
      </c>
      <c r="E139" s="382">
        <v>0</v>
      </c>
      <c r="F139" s="382">
        <v>0</v>
      </c>
      <c r="G139" s="382">
        <v>0</v>
      </c>
      <c r="H139" s="381">
        <f>SUM(E139:G139)</f>
        <v>0</v>
      </c>
      <c r="I139" s="379">
        <f>INDEX('Single Standings'!G3:G94, MATCH(B139,'Single Standings'!C3:C94,0))</f>
        <v>65</v>
      </c>
      <c r="J139" s="379">
        <f>INDEX('Double Standings'!H3:H48, MATCH('Double Score'!C198,'Double Standings'!C3:C48,0))</f>
        <v>45</v>
      </c>
      <c r="K139" s="379">
        <f>INDEX('Team Standings'!H3:H25, MATCH(B136,'Team Standings'!C3:C25,0))</f>
        <v>155</v>
      </c>
      <c r="L139" s="379">
        <v>0</v>
      </c>
      <c r="M139" s="380">
        <f>SUM(I139:L139)</f>
        <v>265</v>
      </c>
      <c r="N139" s="374">
        <v>1047</v>
      </c>
    </row>
    <row r="140" spans="1:14" ht="27" customHeight="1" thickBot="1">
      <c r="B140" s="28" t="str">
        <f>Roster!C140</f>
        <v>Jerry Ferguson</v>
      </c>
      <c r="C140" s="61">
        <v>80</v>
      </c>
      <c r="D140" s="101" t="s">
        <v>327</v>
      </c>
      <c r="E140" s="382">
        <v>0</v>
      </c>
      <c r="F140" s="382">
        <v>0</v>
      </c>
      <c r="G140" s="382">
        <v>0</v>
      </c>
      <c r="H140" s="382">
        <f>SUM(E140:G140)</f>
        <v>0</v>
      </c>
      <c r="I140" s="379">
        <f>INDEX('Single Standings'!G3:G94, MATCH(B140,'Single Standings'!C3:C94,0))</f>
        <v>0</v>
      </c>
      <c r="J140" s="379">
        <f>INDEX('Double Standings'!H3:H48, MATCH('Double Score'!C198,'Double Standings'!C3:C48,0))</f>
        <v>45</v>
      </c>
      <c r="K140" s="379">
        <f>INDEX('Team Standings'!H3:H25, MATCH(B136,'Team Standings'!C3:C25,0))</f>
        <v>155</v>
      </c>
      <c r="L140" s="379">
        <v>0</v>
      </c>
      <c r="M140" s="380">
        <f>SUM(I140:L140)</f>
        <v>200</v>
      </c>
      <c r="N140" s="374">
        <v>1048</v>
      </c>
    </row>
    <row r="141" spans="1:14" ht="27" customHeight="1">
      <c r="B141" s="43"/>
      <c r="C141" s="43"/>
      <c r="D141" s="43"/>
      <c r="E141" s="43"/>
      <c r="F141" s="43"/>
      <c r="G141" s="43"/>
      <c r="H141" s="43"/>
      <c r="I141" s="43"/>
      <c r="J141" s="112"/>
      <c r="K141" s="112"/>
      <c r="L141" s="112"/>
      <c r="M141" s="43"/>
      <c r="N141" s="43"/>
    </row>
    <row r="142" spans="1:14" ht="27" customHeight="1" thickBot="1">
      <c r="C142" s="43"/>
      <c r="J142" s="112"/>
      <c r="K142" s="112"/>
      <c r="L142" s="112"/>
    </row>
    <row r="143" spans="1:14" ht="27" customHeight="1" thickBot="1">
      <c r="A143" s="9">
        <v>21</v>
      </c>
      <c r="B143" s="69" t="str">
        <f>Roster!C143</f>
        <v>Red Raiders</v>
      </c>
      <c r="C143" s="70" t="s">
        <v>24</v>
      </c>
      <c r="D143" s="71" t="s">
        <v>178</v>
      </c>
      <c r="E143" s="373" t="s">
        <v>163</v>
      </c>
      <c r="F143" s="373" t="s">
        <v>166</v>
      </c>
      <c r="G143" s="373" t="s">
        <v>167</v>
      </c>
      <c r="H143" s="373" t="s">
        <v>914</v>
      </c>
      <c r="I143" s="368" t="s">
        <v>159</v>
      </c>
      <c r="J143" s="372" t="s">
        <v>157</v>
      </c>
      <c r="K143" s="371" t="s">
        <v>912</v>
      </c>
      <c r="L143" s="369" t="s">
        <v>161</v>
      </c>
      <c r="M143" s="373" t="s">
        <v>28</v>
      </c>
      <c r="N143" s="181" t="s">
        <v>913</v>
      </c>
    </row>
    <row r="144" spans="1:14" ht="27" customHeight="1" thickBot="1">
      <c r="A144" s="90"/>
      <c r="B144" s="148" t="str">
        <f>Roster!C144</f>
        <v>Bryon Campbell</v>
      </c>
      <c r="C144" s="78">
        <v>81</v>
      </c>
      <c r="D144" s="149" t="s">
        <v>328</v>
      </c>
      <c r="E144" s="381">
        <v>0</v>
      </c>
      <c r="F144" s="381">
        <v>0</v>
      </c>
      <c r="G144" s="381">
        <v>0</v>
      </c>
      <c r="H144" s="381">
        <f>SUM(E144:G144)</f>
        <v>0</v>
      </c>
      <c r="I144" s="379">
        <f>INDEX('Single Standings'!G3:G94, MATCH(B144,'Single Standings'!C3:C94,0))</f>
        <v>0</v>
      </c>
      <c r="J144" s="379">
        <f>INDEX('Double Standings'!H3:H48, MATCH('Double Score'!C203,'Double Standings'!C3:C48,0))</f>
        <v>0</v>
      </c>
      <c r="K144" s="379">
        <f>INDEX('Team Standings'!H3:H25, MATCH(B143,'Team Standings'!C3:C25,0))</f>
        <v>0</v>
      </c>
      <c r="L144" s="379">
        <f>INDEX('All-Events Standings'!G3:G94, MATCH(B144,'All-Events Standings'!C3:C94,0))</f>
        <v>0</v>
      </c>
      <c r="M144" s="380">
        <f>SUM(I144:L144)</f>
        <v>0</v>
      </c>
      <c r="N144" s="374"/>
    </row>
    <row r="145" spans="1:14" ht="27" customHeight="1" thickBot="1">
      <c r="B145" s="14" t="str">
        <f>Roster!C145</f>
        <v>Melchora Lee</v>
      </c>
      <c r="C145" s="78">
        <v>82</v>
      </c>
      <c r="D145" s="92" t="s">
        <v>329</v>
      </c>
      <c r="E145" s="382">
        <v>0</v>
      </c>
      <c r="F145" s="382">
        <v>0</v>
      </c>
      <c r="G145" s="382">
        <f>INDEX('HC Classic Standings'!I3:I94,MATCH(B145,'HC Classic Standings'!C3:C94,0))</f>
        <v>40</v>
      </c>
      <c r="H145" s="382">
        <f>SUM(E145:G145)</f>
        <v>40</v>
      </c>
      <c r="I145" s="379">
        <f>INDEX('Single Standings'!G3:G94, MATCH(B145,'Single Standings'!C3:C94,0))</f>
        <v>0</v>
      </c>
      <c r="J145" s="379">
        <f>INDEX('Double Standings'!H3:H48, MATCH('Double Score'!C203,'Double Standings'!C3:C48,0))</f>
        <v>0</v>
      </c>
      <c r="K145" s="379">
        <f>INDEX('Team Standings'!H3:H25, MATCH(B143,'Team Standings'!C3:C25,0))</f>
        <v>0</v>
      </c>
      <c r="L145" s="379">
        <f>INDEX('All-Events Standings'!G3:G94, MATCH(B145,'All-Events Standings'!C3:C94,0))</f>
        <v>0</v>
      </c>
      <c r="M145" s="380">
        <f>SUM(I145:L145)</f>
        <v>0</v>
      </c>
      <c r="N145" s="374"/>
    </row>
    <row r="146" spans="1:14" ht="27" customHeight="1" thickBot="1">
      <c r="B146" s="16" t="str">
        <f>Roster!C146</f>
        <v>Margie Graham</v>
      </c>
      <c r="C146" s="78">
        <v>83</v>
      </c>
      <c r="D146" s="92" t="s">
        <v>332</v>
      </c>
      <c r="E146" s="382">
        <v>0</v>
      </c>
      <c r="F146" s="382">
        <v>0</v>
      </c>
      <c r="G146" s="382">
        <v>0</v>
      </c>
      <c r="H146" s="381">
        <f>SUM(E146:G146)</f>
        <v>0</v>
      </c>
      <c r="I146" s="379">
        <f>INDEX('Single Standings'!G3:G94, MATCH(B146,'Single Standings'!C3:C94,0))</f>
        <v>225</v>
      </c>
      <c r="J146" s="379">
        <f>INDEX('Double Standings'!H3:H48, MATCH('Double Score'!C208,'Double Standings'!C3:C48,0))</f>
        <v>0</v>
      </c>
      <c r="K146" s="379">
        <f>INDEX('Team Standings'!H3:H25, MATCH(B143,'Team Standings'!C3:C25,0))</f>
        <v>0</v>
      </c>
      <c r="L146" s="379">
        <f>INDEX('All-Events Standings'!G3:G94, MATCH(B146,'All-Events Standings'!C3:C94,0))</f>
        <v>45</v>
      </c>
      <c r="M146" s="380">
        <f>SUM(I146:L146)</f>
        <v>270</v>
      </c>
      <c r="N146" s="374">
        <v>1049</v>
      </c>
    </row>
    <row r="147" spans="1:14" ht="27" customHeight="1" thickBot="1">
      <c r="A147" s="43"/>
      <c r="B147" s="28" t="str">
        <f>Roster!C147</f>
        <v>Troy Graham</v>
      </c>
      <c r="C147" s="61">
        <v>84</v>
      </c>
      <c r="D147" s="101" t="s">
        <v>333</v>
      </c>
      <c r="E147" s="382">
        <v>0</v>
      </c>
      <c r="F147" s="382">
        <v>0</v>
      </c>
      <c r="G147" s="382">
        <v>0</v>
      </c>
      <c r="H147" s="382">
        <f>SUM(E147:G147)</f>
        <v>0</v>
      </c>
      <c r="I147" s="379">
        <f>INDEX('Single Standings'!G3:G94, MATCH(B147,'Single Standings'!C3:C94,0))</f>
        <v>0</v>
      </c>
      <c r="J147" s="379">
        <f>INDEX('Double Standings'!H3:H48, MATCH('Double Score'!C208,'Double Standings'!C3:C48,0))</f>
        <v>0</v>
      </c>
      <c r="K147" s="379">
        <f>INDEX('Team Standings'!H3:H25, MATCH(B143,'Team Standings'!C3:C25,0))</f>
        <v>0</v>
      </c>
      <c r="L147" s="379">
        <f>INDEX('All-Events Standings'!G3:G94, MATCH(B147,'All-Events Standings'!C3:C94,0))</f>
        <v>0</v>
      </c>
      <c r="M147" s="380">
        <f>SUM(I147:L147)</f>
        <v>0</v>
      </c>
      <c r="N147" s="374"/>
    </row>
    <row r="148" spans="1:14" ht="27" customHeight="1">
      <c r="B148" s="43"/>
      <c r="C148" s="43"/>
      <c r="D148" s="43"/>
      <c r="E148" s="43"/>
      <c r="F148" s="43"/>
      <c r="G148" s="43"/>
      <c r="H148" s="43"/>
      <c r="I148" s="43"/>
      <c r="J148" s="112"/>
      <c r="K148" s="112"/>
      <c r="L148" s="112"/>
      <c r="M148" s="43"/>
      <c r="N148" s="43"/>
    </row>
    <row r="149" spans="1:14" ht="27" customHeight="1" thickBot="1">
      <c r="C149" s="43"/>
      <c r="J149" s="112"/>
      <c r="K149" s="112"/>
      <c r="L149" s="112"/>
    </row>
    <row r="150" spans="1:14" ht="27" customHeight="1" thickBot="1">
      <c r="A150" s="9">
        <v>22</v>
      </c>
      <c r="B150" s="69" t="str">
        <f>Roster!C150</f>
        <v>Warriors</v>
      </c>
      <c r="C150" s="70" t="s">
        <v>24</v>
      </c>
      <c r="D150" s="71" t="s">
        <v>178</v>
      </c>
      <c r="E150" s="373" t="s">
        <v>163</v>
      </c>
      <c r="F150" s="373" t="s">
        <v>166</v>
      </c>
      <c r="G150" s="373" t="s">
        <v>167</v>
      </c>
      <c r="H150" s="373" t="s">
        <v>914</v>
      </c>
      <c r="I150" s="368" t="s">
        <v>159</v>
      </c>
      <c r="J150" s="372" t="s">
        <v>157</v>
      </c>
      <c r="K150" s="371" t="s">
        <v>912</v>
      </c>
      <c r="L150" s="369" t="s">
        <v>161</v>
      </c>
      <c r="M150" s="373" t="s">
        <v>28</v>
      </c>
      <c r="N150" s="181" t="s">
        <v>913</v>
      </c>
    </row>
    <row r="151" spans="1:14" ht="27" customHeight="1" thickBot="1">
      <c r="B151" s="148" t="str">
        <f>Roster!C151</f>
        <v>Elexis Banks</v>
      </c>
      <c r="C151" s="78">
        <v>85</v>
      </c>
      <c r="D151" s="149" t="s">
        <v>334</v>
      </c>
      <c r="E151" s="381">
        <v>0</v>
      </c>
      <c r="F151" s="381">
        <v>0</v>
      </c>
      <c r="G151" s="381">
        <v>0</v>
      </c>
      <c r="H151" s="381">
        <f>SUM(E151:G151)</f>
        <v>0</v>
      </c>
      <c r="I151" s="379">
        <f>INDEX('Single Standings'!G3:G94, MATCH(B151,'Single Standings'!C3:C94,0))</f>
        <v>120</v>
      </c>
      <c r="J151" s="379">
        <f>INDEX('Double Standings'!H3:H48, MATCH('Double Score'!C213,'Double Standings'!C3:C48,0))</f>
        <v>0</v>
      </c>
      <c r="K151" s="379">
        <f>INDEX('Team Standings'!H3:H25, MATCH(B150,'Team Standings'!C3:C25,0))</f>
        <v>225</v>
      </c>
      <c r="L151" s="379">
        <f>INDEX('All-Events Standings'!G3:G94, MATCH(B151,'All-Events Standings'!C3:C94,0))</f>
        <v>25</v>
      </c>
      <c r="M151" s="380">
        <f>SUM(I151:L151)</f>
        <v>370</v>
      </c>
      <c r="N151" s="374">
        <v>1050</v>
      </c>
    </row>
    <row r="152" spans="1:14" ht="27" customHeight="1" thickBot="1">
      <c r="B152" s="14" t="str">
        <f>Roster!C152</f>
        <v>James Tate</v>
      </c>
      <c r="C152" s="78">
        <v>86</v>
      </c>
      <c r="D152" s="92" t="s">
        <v>335</v>
      </c>
      <c r="E152" s="382">
        <v>0</v>
      </c>
      <c r="F152" s="382">
        <v>0</v>
      </c>
      <c r="G152" s="382">
        <v>0</v>
      </c>
      <c r="H152" s="382">
        <f>SUM(E152:G152)</f>
        <v>0</v>
      </c>
      <c r="I152" s="379">
        <f>INDEX('Single Standings'!G3:G94, MATCH(B152,'Single Standings'!C3:C94,0))</f>
        <v>55</v>
      </c>
      <c r="J152" s="379">
        <f>INDEX('Double Standings'!H3:H48, MATCH('Double Score'!C213,'Double Standings'!C3:C48,0))</f>
        <v>0</v>
      </c>
      <c r="K152" s="379">
        <f>INDEX('Team Standings'!H3:H25, MATCH(B150,'Team Standings'!C3:C25,0))</f>
        <v>225</v>
      </c>
      <c r="L152" s="379">
        <f>INDEX('All-Events Standings'!G3:G94, MATCH(B152,'All-Events Standings'!C3:C94,0))</f>
        <v>12.5</v>
      </c>
      <c r="M152" s="380">
        <f>SUM(I152:L152)</f>
        <v>292.5</v>
      </c>
      <c r="N152" s="374">
        <v>1051</v>
      </c>
    </row>
    <row r="153" spans="1:14" ht="27" customHeight="1" thickBot="1">
      <c r="A153" s="90"/>
      <c r="B153" s="16" t="str">
        <f>Roster!C153</f>
        <v>Abel Torres</v>
      </c>
      <c r="C153" s="78">
        <v>87</v>
      </c>
      <c r="D153" s="92" t="s">
        <v>336</v>
      </c>
      <c r="E153" s="382">
        <v>0</v>
      </c>
      <c r="F153" s="382">
        <v>0</v>
      </c>
      <c r="G153" s="382">
        <v>0</v>
      </c>
      <c r="H153" s="381">
        <f>SUM(E153:G153)</f>
        <v>0</v>
      </c>
      <c r="I153" s="379">
        <f>INDEX('Single Standings'!G3:G94, MATCH(B153,'Single Standings'!C3:C94,0))</f>
        <v>65</v>
      </c>
      <c r="J153" s="379">
        <f>INDEX('Double Standings'!H3:H48, MATCH('Double Score'!C218,'Double Standings'!C3:C48,0))</f>
        <v>40</v>
      </c>
      <c r="K153" s="379">
        <f>INDEX('Team Standings'!H3:H25, MATCH(B150,'Team Standings'!C3:C25,0))</f>
        <v>225</v>
      </c>
      <c r="L153" s="379">
        <v>0</v>
      </c>
      <c r="M153" s="380">
        <f>SUM(I153:L153)</f>
        <v>330</v>
      </c>
      <c r="N153" s="374">
        <v>1052</v>
      </c>
    </row>
    <row r="154" spans="1:14" ht="27" customHeight="1" thickBot="1">
      <c r="B154" s="28" t="str">
        <f>Roster!C154</f>
        <v>Rex Pike, Jr.</v>
      </c>
      <c r="C154" s="61">
        <v>88</v>
      </c>
      <c r="D154" s="101" t="s">
        <v>337</v>
      </c>
      <c r="E154" s="382">
        <v>0</v>
      </c>
      <c r="F154" s="382">
        <v>0</v>
      </c>
      <c r="G154" s="382">
        <v>0</v>
      </c>
      <c r="H154" s="382">
        <f>SUM(E154:G154)</f>
        <v>0</v>
      </c>
      <c r="I154" s="379">
        <f>INDEX('Single Standings'!G3:G94, MATCH(B154,'Single Standings'!C3:C94,0))</f>
        <v>50</v>
      </c>
      <c r="J154" s="379">
        <f>INDEX('Double Standings'!H3:H48, MATCH('Double Score'!C218,'Double Standings'!C3:C48,0))</f>
        <v>40</v>
      </c>
      <c r="K154" s="379">
        <f>INDEX('Team Standings'!H3:H25, MATCH(B150,'Team Standings'!C3:C25,0))</f>
        <v>225</v>
      </c>
      <c r="L154" s="379">
        <f>INDEX('All-Events Standings'!G3:G94, MATCH(B154,'All-Events Standings'!C3:C94,0))</f>
        <v>0</v>
      </c>
      <c r="M154" s="380">
        <f>SUM(I154:L154)</f>
        <v>315</v>
      </c>
      <c r="N154" s="374">
        <v>1053</v>
      </c>
    </row>
    <row r="155" spans="1:14" ht="27" customHeight="1">
      <c r="B155" s="43"/>
      <c r="C155" s="43"/>
      <c r="D155" s="43"/>
      <c r="E155" s="43"/>
      <c r="F155" s="43"/>
      <c r="G155" s="43"/>
      <c r="H155" s="43"/>
      <c r="I155" s="43"/>
      <c r="J155" s="112"/>
      <c r="K155" s="112"/>
      <c r="L155" s="112"/>
      <c r="M155" s="43"/>
      <c r="N155" s="43"/>
    </row>
    <row r="156" spans="1:14" ht="27" customHeight="1" thickBot="1">
      <c r="C156" s="43"/>
      <c r="J156" s="112"/>
      <c r="K156" s="112"/>
      <c r="L156" s="112"/>
    </row>
    <row r="157" spans="1:14" ht="27" customHeight="1" thickBot="1">
      <c r="A157" s="9">
        <v>23</v>
      </c>
      <c r="B157" s="69" t="str">
        <f>Roster!C157</f>
        <v>LuAnn's Lackey's</v>
      </c>
      <c r="C157" s="70" t="s">
        <v>24</v>
      </c>
      <c r="D157" s="71" t="s">
        <v>178</v>
      </c>
      <c r="E157" s="373" t="s">
        <v>163</v>
      </c>
      <c r="F157" s="373" t="s">
        <v>166</v>
      </c>
      <c r="G157" s="373" t="s">
        <v>167</v>
      </c>
      <c r="H157" s="373" t="s">
        <v>914</v>
      </c>
      <c r="I157" s="368" t="s">
        <v>159</v>
      </c>
      <c r="J157" s="372" t="s">
        <v>157</v>
      </c>
      <c r="K157" s="371" t="s">
        <v>912</v>
      </c>
      <c r="L157" s="369" t="s">
        <v>161</v>
      </c>
      <c r="M157" s="373" t="s">
        <v>28</v>
      </c>
      <c r="N157" s="181" t="s">
        <v>913</v>
      </c>
    </row>
    <row r="158" spans="1:14" ht="27" customHeight="1" thickBot="1">
      <c r="B158" s="148" t="str">
        <f>Roster!C158</f>
        <v>Wade Engelsman</v>
      </c>
      <c r="C158" s="78">
        <v>89</v>
      </c>
      <c r="D158" s="149" t="s">
        <v>338</v>
      </c>
      <c r="E158" s="381">
        <v>0</v>
      </c>
      <c r="F158" s="381">
        <f>INDEX('Masters Standings'!I3:I94,MATCH(B158,'Masters Standings'!C3:C94,0))</f>
        <v>0</v>
      </c>
      <c r="G158" s="381">
        <f>INDEX('HC Classic Standings'!I3:I94,MATCH(B158,'HC Classic Standings'!C3:C94,0))</f>
        <v>150</v>
      </c>
      <c r="H158" s="381">
        <f>SUM(E158:G158)</f>
        <v>150</v>
      </c>
      <c r="I158" s="379">
        <f>INDEX('Single Standings'!G3:G94, MATCH(B158,'Single Standings'!C3:C94,0))</f>
        <v>0</v>
      </c>
      <c r="J158" s="379">
        <f>INDEX('Double Standings'!H3:H48, MATCH('Double Score'!C228,'Double Standings'!C3:C48,0))</f>
        <v>75</v>
      </c>
      <c r="K158" s="379">
        <f>INDEX('Team Standings'!H3:H25, MATCH(B157,'Team Standings'!C3:C25,0))</f>
        <v>0</v>
      </c>
      <c r="L158" s="379">
        <f>INDEX('All-Events Standings'!G3:G94, MATCH(B158,'All-Events Standings'!C3:C94,0))</f>
        <v>0</v>
      </c>
      <c r="M158" s="380">
        <f>SUM(I158:L158)</f>
        <v>75</v>
      </c>
      <c r="N158" s="374">
        <v>1054</v>
      </c>
    </row>
    <row r="159" spans="1:14" ht="27" customHeight="1" thickBot="1">
      <c r="B159" s="385" t="str">
        <f>Roster!C159</f>
        <v>LuAnn Burkhalter-Mills</v>
      </c>
      <c r="C159" s="78">
        <v>90</v>
      </c>
      <c r="D159" s="92" t="s">
        <v>340</v>
      </c>
      <c r="E159" s="382">
        <f>INDEX('Hoffman Standings'!H3:H94, MATCH(B159,'Hoffman Standings'!C3:C94,0))</f>
        <v>0</v>
      </c>
      <c r="F159" s="382">
        <v>0</v>
      </c>
      <c r="G159" s="382">
        <f>INDEX('HC Classic Standings'!I3:I94,MATCH(B159,'HC Classic Standings'!C3:C94,0))</f>
        <v>0</v>
      </c>
      <c r="H159" s="382">
        <f>SUM(E159:G159)</f>
        <v>0</v>
      </c>
      <c r="I159" s="379">
        <f>INDEX('Single Standings'!G3:G94, MATCH(B159,'Single Standings'!C3:C94,0))</f>
        <v>0</v>
      </c>
      <c r="J159" s="379">
        <f>INDEX('Double Standings'!H3:H48, MATCH('Double Score'!C223,'Double Standings'!C3:C48,0))</f>
        <v>0</v>
      </c>
      <c r="K159" s="379">
        <f>INDEX('Team Standings'!H3:H25, MATCH(B157,'Team Standings'!C3:C25,0))</f>
        <v>0</v>
      </c>
      <c r="L159" s="379">
        <f>INDEX('All-Events Standings'!G3:G94, MATCH(B159,'All-Events Standings'!C3:C94,0))</f>
        <v>0</v>
      </c>
      <c r="M159" s="380">
        <f>SUM(I159:L159)</f>
        <v>0</v>
      </c>
      <c r="N159" s="374"/>
    </row>
    <row r="160" spans="1:14" ht="27" customHeight="1" thickBot="1">
      <c r="B160" s="386" t="str">
        <f>Roster!C160</f>
        <v>Buddy Biffel</v>
      </c>
      <c r="C160" s="78">
        <v>91</v>
      </c>
      <c r="D160" s="92" t="s">
        <v>341</v>
      </c>
      <c r="E160" s="382">
        <v>0</v>
      </c>
      <c r="F160" s="382">
        <v>0</v>
      </c>
      <c r="G160" s="382">
        <f>INDEX('HC Classic Standings'!I3:I94,MATCH(B160,'HC Classic Standings'!C3:C94,0))</f>
        <v>35</v>
      </c>
      <c r="H160" s="381">
        <f>SUM(E160:G160)</f>
        <v>35</v>
      </c>
      <c r="I160" s="379">
        <f>INDEX('Single Standings'!G3:G94, MATCH(B160,'Single Standings'!C3:C94,0))</f>
        <v>0</v>
      </c>
      <c r="J160" s="379">
        <f>INDEX('Double Standings'!H3:H48, MATCH('Double Score'!C228,'Double Standings'!C3:C48,0))</f>
        <v>75</v>
      </c>
      <c r="K160" s="379">
        <f>INDEX('Team Standings'!H3:H25, MATCH(B157,'Team Standings'!C3:C25,0))</f>
        <v>0</v>
      </c>
      <c r="L160" s="379">
        <f>INDEX('All-Events Standings'!G3:G94, MATCH(B160,'All-Events Standings'!C3:C94,0))</f>
        <v>0</v>
      </c>
      <c r="M160" s="380">
        <f>SUM(I160:L160)</f>
        <v>75</v>
      </c>
      <c r="N160" s="374">
        <v>1055</v>
      </c>
    </row>
    <row r="161" spans="1:14" ht="27" customHeight="1" thickBot="1">
      <c r="A161" s="90"/>
      <c r="B161" s="28" t="str">
        <f>Roster!C161</f>
        <v>Steven Nutt</v>
      </c>
      <c r="C161" s="61">
        <v>92</v>
      </c>
      <c r="D161" s="101" t="s">
        <v>343</v>
      </c>
      <c r="E161" s="382">
        <v>0</v>
      </c>
      <c r="F161" s="382">
        <v>0</v>
      </c>
      <c r="G161" s="382">
        <f>INDEX('HC Classic Standings'!I3:I94,MATCH(B161,'HC Classic Standings'!C3:C94,0))</f>
        <v>0</v>
      </c>
      <c r="H161" s="382">
        <f>SUM(E161:G161)</f>
        <v>0</v>
      </c>
      <c r="I161" s="379">
        <f>INDEX('Single Standings'!G3:G94, MATCH(B161,'Single Standings'!C3:C94,0))</f>
        <v>0</v>
      </c>
      <c r="J161" s="379">
        <f>INDEX('Double Standings'!H3:H48, MATCH('Double Score'!C223,'Double Standings'!C3:C48,0))</f>
        <v>0</v>
      </c>
      <c r="K161" s="379">
        <f>INDEX('Team Standings'!H3:H25, MATCH(B157,'Team Standings'!C3:C25,0))</f>
        <v>0</v>
      </c>
      <c r="L161" s="379">
        <f>INDEX('All-Events Standings'!G3:G94, MATCH(B161,'All-Events Standings'!C3:C94,0))</f>
        <v>0</v>
      </c>
      <c r="M161" s="380">
        <f>SUM(I161:L161)</f>
        <v>0</v>
      </c>
      <c r="N161" s="374"/>
    </row>
    <row r="162" spans="1:14" ht="15.75" customHeight="1">
      <c r="B162" s="43"/>
      <c r="C162" s="43"/>
      <c r="D162" s="43"/>
      <c r="E162" s="43"/>
      <c r="F162" s="43"/>
      <c r="G162" s="43"/>
      <c r="H162" s="43"/>
      <c r="I162" s="43"/>
      <c r="J162" s="112"/>
      <c r="K162" s="112"/>
      <c r="L162" s="112"/>
      <c r="M162" s="43"/>
      <c r="N162" s="43"/>
    </row>
    <row r="163" spans="1:14" ht="15.75" customHeight="1">
      <c r="C163" s="43"/>
      <c r="J163" s="112"/>
      <c r="K163" s="112"/>
      <c r="L163" s="112"/>
    </row>
    <row r="164" spans="1:14" ht="15.75" customHeight="1">
      <c r="C164" s="43"/>
      <c r="J164" s="112"/>
      <c r="K164" s="112"/>
      <c r="L164" s="112"/>
    </row>
    <row r="165" spans="1:14" ht="15.75" customHeight="1">
      <c r="C165" s="43"/>
      <c r="J165" s="112"/>
      <c r="K165" s="112"/>
      <c r="L165" s="112"/>
    </row>
    <row r="166" spans="1:14" ht="15.75" customHeight="1">
      <c r="C166" s="43"/>
      <c r="J166" s="112"/>
      <c r="K166" s="112"/>
      <c r="L166" s="112"/>
    </row>
    <row r="167" spans="1:14" ht="15.75" customHeight="1">
      <c r="C167" s="43"/>
      <c r="J167" s="112"/>
      <c r="K167" s="112"/>
      <c r="L167" s="112"/>
    </row>
    <row r="168" spans="1:14" ht="15.75" customHeight="1">
      <c r="C168" s="43"/>
      <c r="J168" s="112"/>
      <c r="K168" s="112"/>
      <c r="L168" s="112"/>
    </row>
    <row r="169" spans="1:14" ht="15.75" customHeight="1">
      <c r="C169" s="43"/>
      <c r="J169" s="112"/>
      <c r="K169" s="112"/>
      <c r="L169" s="112"/>
    </row>
    <row r="170" spans="1:14" ht="15.75" customHeight="1">
      <c r="C170" s="43"/>
      <c r="J170" s="112"/>
      <c r="K170" s="112"/>
      <c r="L170" s="112"/>
    </row>
    <row r="171" spans="1:14" ht="15.75" customHeight="1">
      <c r="C171" s="43"/>
      <c r="J171" s="112"/>
      <c r="K171" s="112"/>
      <c r="L171" s="112"/>
    </row>
    <row r="172" spans="1:14" ht="15.75" customHeight="1">
      <c r="C172" s="43"/>
      <c r="J172" s="112"/>
      <c r="K172" s="112"/>
      <c r="L172" s="112"/>
    </row>
    <row r="173" spans="1:14" ht="15.75" customHeight="1">
      <c r="C173" s="43"/>
      <c r="J173" s="112"/>
      <c r="K173" s="112"/>
      <c r="L173" s="112"/>
    </row>
    <row r="174" spans="1:14" ht="15.75" customHeight="1">
      <c r="C174" s="43"/>
      <c r="J174" s="112"/>
      <c r="K174" s="112"/>
      <c r="L174" s="112"/>
    </row>
    <row r="175" spans="1:14" ht="15.75" customHeight="1">
      <c r="C175" s="43"/>
      <c r="J175" s="112"/>
      <c r="K175" s="112"/>
      <c r="L175" s="112"/>
    </row>
    <row r="176" spans="1:14" ht="15.75" customHeight="1">
      <c r="C176" s="43"/>
      <c r="J176" s="112"/>
      <c r="K176" s="112"/>
      <c r="L176" s="112"/>
    </row>
    <row r="177" spans="3:12" ht="15.75" customHeight="1">
      <c r="C177" s="43"/>
      <c r="J177" s="112"/>
      <c r="K177" s="112"/>
      <c r="L177" s="112"/>
    </row>
    <row r="178" spans="3:12" ht="15.75" customHeight="1">
      <c r="C178" s="43"/>
      <c r="J178" s="112"/>
      <c r="K178" s="112"/>
      <c r="L178" s="112"/>
    </row>
    <row r="179" spans="3:12" ht="15.75" customHeight="1">
      <c r="C179" s="43"/>
      <c r="J179" s="112"/>
      <c r="K179" s="112"/>
      <c r="L179" s="112"/>
    </row>
    <row r="180" spans="3:12" ht="15.75" customHeight="1">
      <c r="C180" s="43"/>
      <c r="J180" s="112"/>
      <c r="K180" s="112"/>
      <c r="L180" s="112"/>
    </row>
    <row r="181" spans="3:12" ht="15.75" customHeight="1">
      <c r="C181" s="43"/>
      <c r="J181" s="112"/>
      <c r="K181" s="112"/>
      <c r="L181" s="112"/>
    </row>
    <row r="182" spans="3:12" ht="15.75" customHeight="1">
      <c r="C182" s="43"/>
      <c r="J182" s="112"/>
      <c r="K182" s="112"/>
      <c r="L182" s="112"/>
    </row>
    <row r="183" spans="3:12" ht="15.75" customHeight="1">
      <c r="C183" s="43"/>
      <c r="J183" s="112"/>
      <c r="K183" s="112"/>
      <c r="L183" s="112"/>
    </row>
    <row r="184" spans="3:12" ht="15.75" customHeight="1">
      <c r="C184" s="43"/>
      <c r="J184" s="112"/>
      <c r="K184" s="112"/>
      <c r="L184" s="112"/>
    </row>
    <row r="185" spans="3:12" ht="15.75" customHeight="1">
      <c r="C185" s="43"/>
      <c r="J185" s="112"/>
      <c r="K185" s="112"/>
      <c r="L185" s="112"/>
    </row>
    <row r="186" spans="3:12" ht="15.75" customHeight="1">
      <c r="C186" s="43"/>
      <c r="J186" s="112"/>
      <c r="K186" s="112"/>
      <c r="L186" s="112"/>
    </row>
    <row r="187" spans="3:12" ht="15.75" customHeight="1">
      <c r="C187" s="43"/>
      <c r="J187" s="112"/>
      <c r="K187" s="112"/>
      <c r="L187" s="112"/>
    </row>
    <row r="188" spans="3:12" ht="15.75" customHeight="1">
      <c r="C188" s="43"/>
      <c r="J188" s="112"/>
      <c r="K188" s="112"/>
      <c r="L188" s="112"/>
    </row>
    <row r="189" spans="3:12" ht="15.75" customHeight="1">
      <c r="C189" s="43"/>
      <c r="J189" s="112"/>
      <c r="K189" s="112"/>
      <c r="L189" s="112"/>
    </row>
    <row r="190" spans="3:12" ht="15.75" customHeight="1">
      <c r="C190" s="43"/>
      <c r="J190" s="112"/>
      <c r="K190" s="112"/>
      <c r="L190" s="112"/>
    </row>
    <row r="191" spans="3:12" ht="15.75" customHeight="1">
      <c r="C191" s="43"/>
      <c r="J191" s="112"/>
      <c r="K191" s="112"/>
      <c r="L191" s="112"/>
    </row>
    <row r="192" spans="3:12" ht="15.75" customHeight="1">
      <c r="C192" s="43"/>
      <c r="J192" s="112"/>
      <c r="K192" s="112"/>
      <c r="L192" s="112"/>
    </row>
    <row r="193" spans="3:12" ht="15.75" customHeight="1">
      <c r="C193" s="43"/>
      <c r="J193" s="112"/>
      <c r="K193" s="112"/>
      <c r="L193" s="112"/>
    </row>
    <row r="194" spans="3:12" ht="15.75" customHeight="1">
      <c r="C194" s="43"/>
      <c r="J194" s="112"/>
      <c r="K194" s="112"/>
      <c r="L194" s="112"/>
    </row>
    <row r="195" spans="3:12" ht="15.75" customHeight="1">
      <c r="C195" s="43"/>
      <c r="J195" s="112"/>
      <c r="K195" s="112"/>
      <c r="L195" s="112"/>
    </row>
    <row r="196" spans="3:12" ht="15.75" customHeight="1">
      <c r="C196" s="43"/>
      <c r="J196" s="112"/>
      <c r="K196" s="112"/>
      <c r="L196" s="112"/>
    </row>
    <row r="197" spans="3:12" ht="15.75" customHeight="1">
      <c r="C197" s="43"/>
      <c r="J197" s="112"/>
      <c r="K197" s="112"/>
      <c r="L197" s="112"/>
    </row>
    <row r="198" spans="3:12" ht="15.75" customHeight="1">
      <c r="C198" s="43"/>
      <c r="J198" s="112"/>
      <c r="K198" s="112"/>
      <c r="L198" s="112"/>
    </row>
    <row r="199" spans="3:12" ht="15.75" customHeight="1">
      <c r="C199" s="43"/>
      <c r="J199" s="112"/>
      <c r="K199" s="112"/>
      <c r="L199" s="112"/>
    </row>
    <row r="200" spans="3:12" ht="15.75" customHeight="1">
      <c r="C200" s="43"/>
      <c r="J200" s="112"/>
      <c r="K200" s="112"/>
      <c r="L200" s="112"/>
    </row>
    <row r="201" spans="3:12" ht="15.75" customHeight="1">
      <c r="C201" s="43"/>
      <c r="J201" s="112"/>
      <c r="K201" s="112"/>
      <c r="L201" s="112"/>
    </row>
    <row r="202" spans="3:12" ht="15.75" customHeight="1">
      <c r="C202" s="43"/>
      <c r="J202" s="112"/>
      <c r="K202" s="112"/>
      <c r="L202" s="112"/>
    </row>
    <row r="203" spans="3:12" ht="15.75" customHeight="1">
      <c r="C203" s="43"/>
      <c r="J203" s="112"/>
      <c r="K203" s="112"/>
      <c r="L203" s="112"/>
    </row>
    <row r="204" spans="3:12" ht="15.75" customHeight="1">
      <c r="C204" s="43"/>
      <c r="J204" s="112"/>
      <c r="K204" s="112"/>
      <c r="L204" s="112"/>
    </row>
    <row r="205" spans="3:12" ht="15.75" customHeight="1">
      <c r="C205" s="43"/>
      <c r="J205" s="112"/>
      <c r="K205" s="112"/>
      <c r="L205" s="112"/>
    </row>
    <row r="206" spans="3:12" ht="15.75" customHeight="1">
      <c r="C206" s="43"/>
      <c r="J206" s="112"/>
      <c r="K206" s="112"/>
      <c r="L206" s="112"/>
    </row>
    <row r="207" spans="3:12" ht="15.75" customHeight="1">
      <c r="C207" s="43"/>
      <c r="J207" s="112"/>
      <c r="K207" s="112"/>
      <c r="L207" s="112"/>
    </row>
    <row r="208" spans="3:12" ht="15.75" customHeight="1">
      <c r="C208" s="43"/>
      <c r="J208" s="112"/>
      <c r="K208" s="112"/>
      <c r="L208" s="112"/>
    </row>
    <row r="209" spans="3:12" ht="15.75" customHeight="1">
      <c r="C209" s="43"/>
      <c r="J209" s="112"/>
      <c r="K209" s="112"/>
      <c r="L209" s="112"/>
    </row>
    <row r="210" spans="3:12" ht="15.75" customHeight="1">
      <c r="C210" s="43"/>
      <c r="J210" s="112"/>
      <c r="K210" s="112"/>
      <c r="L210" s="112"/>
    </row>
    <row r="211" spans="3:12" ht="15.75" customHeight="1">
      <c r="C211" s="43"/>
      <c r="J211" s="112"/>
      <c r="K211" s="112"/>
      <c r="L211" s="112"/>
    </row>
    <row r="212" spans="3:12" ht="15.75" customHeight="1">
      <c r="C212" s="43"/>
      <c r="J212" s="112"/>
      <c r="K212" s="112"/>
      <c r="L212" s="112"/>
    </row>
    <row r="213" spans="3:12" ht="15.75" customHeight="1">
      <c r="C213" s="43"/>
      <c r="J213" s="112"/>
      <c r="K213" s="112"/>
      <c r="L213" s="112"/>
    </row>
    <row r="214" spans="3:12" ht="15.75" customHeight="1">
      <c r="C214" s="43"/>
      <c r="J214" s="112"/>
      <c r="K214" s="112"/>
      <c r="L214" s="112"/>
    </row>
    <row r="215" spans="3:12" ht="15.75" customHeight="1">
      <c r="C215" s="43"/>
      <c r="J215" s="112"/>
      <c r="K215" s="112"/>
      <c r="L215" s="112"/>
    </row>
    <row r="216" spans="3:12" ht="15.75" customHeight="1">
      <c r="C216" s="43"/>
      <c r="J216" s="112"/>
      <c r="K216" s="112"/>
      <c r="L216" s="112"/>
    </row>
    <row r="217" spans="3:12" ht="15.75" customHeight="1">
      <c r="C217" s="43"/>
      <c r="J217" s="112"/>
      <c r="K217" s="112"/>
      <c r="L217" s="112"/>
    </row>
    <row r="218" spans="3:12" ht="15.75" customHeight="1">
      <c r="C218" s="43"/>
      <c r="J218" s="112"/>
      <c r="K218" s="112"/>
      <c r="L218" s="112"/>
    </row>
    <row r="219" spans="3:12" ht="15.75" customHeight="1">
      <c r="C219" s="43"/>
      <c r="J219" s="112"/>
      <c r="K219" s="112"/>
      <c r="L219" s="112"/>
    </row>
    <row r="220" spans="3:12" ht="15.75" customHeight="1">
      <c r="C220" s="43"/>
      <c r="J220" s="112"/>
      <c r="K220" s="112"/>
      <c r="L220" s="112"/>
    </row>
    <row r="221" spans="3:12" ht="15.75" customHeight="1">
      <c r="C221" s="43"/>
      <c r="J221" s="112"/>
      <c r="K221" s="112"/>
      <c r="L221" s="112"/>
    </row>
    <row r="222" spans="3:12" ht="15.75" customHeight="1">
      <c r="C222" s="43"/>
      <c r="J222" s="112"/>
      <c r="K222" s="112"/>
      <c r="L222" s="112"/>
    </row>
    <row r="223" spans="3:12" ht="15.75" customHeight="1">
      <c r="C223" s="43"/>
      <c r="J223" s="112"/>
      <c r="K223" s="112"/>
      <c r="L223" s="112"/>
    </row>
    <row r="224" spans="3:12" ht="15.75" customHeight="1">
      <c r="C224" s="43"/>
      <c r="J224" s="112"/>
      <c r="K224" s="112"/>
      <c r="L224" s="112"/>
    </row>
    <row r="225" spans="3:12" ht="15.75" customHeight="1">
      <c r="C225" s="43"/>
      <c r="J225" s="112"/>
      <c r="K225" s="112"/>
      <c r="L225" s="112"/>
    </row>
    <row r="226" spans="3:12" ht="15.75" customHeight="1">
      <c r="C226" s="43"/>
      <c r="J226" s="112"/>
      <c r="K226" s="112"/>
      <c r="L226" s="112"/>
    </row>
    <row r="227" spans="3:12" ht="15.75" customHeight="1">
      <c r="C227" s="43"/>
      <c r="J227" s="112"/>
      <c r="K227" s="112"/>
      <c r="L227" s="112"/>
    </row>
    <row r="228" spans="3:12" ht="15.75" customHeight="1">
      <c r="C228" s="43"/>
      <c r="J228" s="112"/>
      <c r="K228" s="112"/>
      <c r="L228" s="112"/>
    </row>
    <row r="229" spans="3:12" ht="15.75" customHeight="1">
      <c r="C229" s="43"/>
      <c r="J229" s="112"/>
      <c r="K229" s="112"/>
      <c r="L229" s="112"/>
    </row>
    <row r="230" spans="3:12" ht="15.75" customHeight="1">
      <c r="C230" s="43"/>
      <c r="J230" s="112"/>
      <c r="K230" s="112"/>
      <c r="L230" s="112"/>
    </row>
    <row r="231" spans="3:12" ht="15.75" customHeight="1">
      <c r="C231" s="43"/>
      <c r="J231" s="112"/>
      <c r="K231" s="112"/>
      <c r="L231" s="112"/>
    </row>
    <row r="232" spans="3:12" ht="15.75" customHeight="1">
      <c r="C232" s="43"/>
      <c r="J232" s="112"/>
      <c r="K232" s="112"/>
      <c r="L232" s="112"/>
    </row>
    <row r="233" spans="3:12" ht="15.75" customHeight="1">
      <c r="C233" s="43"/>
      <c r="J233" s="112"/>
      <c r="K233" s="112"/>
      <c r="L233" s="112"/>
    </row>
    <row r="234" spans="3:12" ht="15.75" customHeight="1">
      <c r="C234" s="43"/>
      <c r="J234" s="112"/>
      <c r="K234" s="112"/>
      <c r="L234" s="112"/>
    </row>
    <row r="235" spans="3:12" ht="15.75" customHeight="1">
      <c r="C235" s="43"/>
      <c r="J235" s="112"/>
      <c r="K235" s="112"/>
      <c r="L235" s="112"/>
    </row>
    <row r="236" spans="3:12" ht="15.75" customHeight="1">
      <c r="C236" s="43"/>
      <c r="J236" s="112"/>
      <c r="K236" s="112"/>
      <c r="L236" s="112"/>
    </row>
    <row r="237" spans="3:12" ht="15.75" customHeight="1">
      <c r="C237" s="43"/>
      <c r="J237" s="112"/>
      <c r="K237" s="112"/>
      <c r="L237" s="112"/>
    </row>
    <row r="238" spans="3:12" ht="15.75" customHeight="1">
      <c r="C238" s="43"/>
      <c r="J238" s="112"/>
      <c r="K238" s="112"/>
      <c r="L238" s="112"/>
    </row>
    <row r="239" spans="3:12" ht="15.75" customHeight="1">
      <c r="C239" s="43"/>
      <c r="J239" s="112"/>
      <c r="K239" s="112"/>
      <c r="L239" s="112"/>
    </row>
    <row r="240" spans="3:12" ht="15.75" customHeight="1">
      <c r="C240" s="43"/>
      <c r="J240" s="112"/>
      <c r="K240" s="112"/>
      <c r="L240" s="112"/>
    </row>
    <row r="241" spans="3:12" ht="15.75" customHeight="1">
      <c r="C241" s="43"/>
      <c r="J241" s="112"/>
      <c r="K241" s="112"/>
      <c r="L241" s="112"/>
    </row>
    <row r="242" spans="3:12" ht="15.75" customHeight="1">
      <c r="C242" s="43"/>
      <c r="J242" s="112"/>
      <c r="K242" s="112"/>
      <c r="L242" s="112"/>
    </row>
    <row r="243" spans="3:12" ht="15.75" customHeight="1">
      <c r="C243" s="43"/>
      <c r="J243" s="112"/>
      <c r="K243" s="112"/>
      <c r="L243" s="112"/>
    </row>
    <row r="244" spans="3:12" ht="15.75" customHeight="1">
      <c r="C244" s="43"/>
      <c r="J244" s="112"/>
      <c r="K244" s="112"/>
      <c r="L244" s="112"/>
    </row>
    <row r="245" spans="3:12" ht="15.75" customHeight="1">
      <c r="C245" s="43"/>
      <c r="J245" s="112"/>
      <c r="K245" s="112"/>
      <c r="L245" s="112"/>
    </row>
    <row r="246" spans="3:12" ht="15.75" customHeight="1">
      <c r="C246" s="43"/>
      <c r="J246" s="112"/>
      <c r="K246" s="112"/>
      <c r="L246" s="112"/>
    </row>
    <row r="247" spans="3:12" ht="15.75" customHeight="1">
      <c r="C247" s="43"/>
      <c r="J247" s="112"/>
      <c r="K247" s="112"/>
      <c r="L247" s="112"/>
    </row>
    <row r="248" spans="3:12" ht="15.75" customHeight="1">
      <c r="C248" s="43"/>
      <c r="J248" s="112"/>
      <c r="K248" s="112"/>
      <c r="L248" s="112"/>
    </row>
    <row r="249" spans="3:12" ht="15.75" customHeight="1">
      <c r="C249" s="43"/>
      <c r="J249" s="112"/>
      <c r="K249" s="112"/>
      <c r="L249" s="112"/>
    </row>
    <row r="250" spans="3:12" ht="15.75" customHeight="1">
      <c r="C250" s="43"/>
      <c r="J250" s="112"/>
      <c r="K250" s="112"/>
      <c r="L250" s="112"/>
    </row>
    <row r="251" spans="3:12" ht="15.75" customHeight="1">
      <c r="C251" s="43"/>
      <c r="J251" s="112"/>
      <c r="K251" s="112"/>
      <c r="L251" s="112"/>
    </row>
    <row r="252" spans="3:12" ht="15.75" customHeight="1">
      <c r="C252" s="43"/>
      <c r="J252" s="112"/>
      <c r="K252" s="112"/>
      <c r="L252" s="112"/>
    </row>
    <row r="253" spans="3:12" ht="15.75" customHeight="1">
      <c r="C253" s="43"/>
      <c r="J253" s="112"/>
      <c r="K253" s="112"/>
      <c r="L253" s="112"/>
    </row>
    <row r="254" spans="3:12" ht="15.75" customHeight="1">
      <c r="C254" s="43"/>
      <c r="J254" s="112"/>
      <c r="K254" s="112"/>
      <c r="L254" s="112"/>
    </row>
    <row r="255" spans="3:12" ht="15.75" customHeight="1">
      <c r="C255" s="43"/>
      <c r="J255" s="112"/>
      <c r="K255" s="112"/>
      <c r="L255" s="112"/>
    </row>
    <row r="256" spans="3:12" ht="15.75" customHeight="1">
      <c r="C256" s="43"/>
      <c r="J256" s="112"/>
      <c r="K256" s="112"/>
      <c r="L256" s="112"/>
    </row>
    <row r="257" spans="3:12" ht="15.75" customHeight="1">
      <c r="C257" s="43"/>
      <c r="J257" s="112"/>
      <c r="K257" s="112"/>
      <c r="L257" s="112"/>
    </row>
    <row r="258" spans="3:12" ht="15.75" customHeight="1">
      <c r="C258" s="43"/>
      <c r="J258" s="112"/>
      <c r="K258" s="112"/>
      <c r="L258" s="112"/>
    </row>
    <row r="259" spans="3:12" ht="15.75" customHeight="1">
      <c r="C259" s="43"/>
      <c r="J259" s="112"/>
      <c r="K259" s="112"/>
      <c r="L259" s="112"/>
    </row>
    <row r="260" spans="3:12" ht="15.75" customHeight="1">
      <c r="C260" s="43"/>
      <c r="J260" s="112"/>
      <c r="K260" s="112"/>
      <c r="L260" s="112"/>
    </row>
    <row r="261" spans="3:12" ht="15.75" customHeight="1">
      <c r="C261" s="43"/>
      <c r="J261" s="112"/>
      <c r="K261" s="112"/>
      <c r="L261" s="112"/>
    </row>
    <row r="262" spans="3:12" ht="15.75" customHeight="1">
      <c r="C262" s="43"/>
      <c r="J262" s="112"/>
      <c r="K262" s="112"/>
      <c r="L262" s="112"/>
    </row>
    <row r="263" spans="3:12" ht="15.75" customHeight="1">
      <c r="C263" s="43"/>
      <c r="J263" s="112"/>
      <c r="K263" s="112"/>
      <c r="L263" s="112"/>
    </row>
    <row r="264" spans="3:12" ht="15.75" customHeight="1">
      <c r="C264" s="43"/>
      <c r="J264" s="112"/>
      <c r="K264" s="112"/>
      <c r="L264" s="112"/>
    </row>
    <row r="265" spans="3:12" ht="15.75" customHeight="1">
      <c r="C265" s="43"/>
      <c r="J265" s="112"/>
      <c r="K265" s="112"/>
      <c r="L265" s="112"/>
    </row>
    <row r="266" spans="3:12" ht="15.75" customHeight="1">
      <c r="C266" s="43"/>
      <c r="J266" s="112"/>
      <c r="K266" s="112"/>
      <c r="L266" s="112"/>
    </row>
    <row r="267" spans="3:12" ht="15.75" customHeight="1">
      <c r="C267" s="43"/>
      <c r="J267" s="112"/>
      <c r="K267" s="112"/>
      <c r="L267" s="112"/>
    </row>
    <row r="268" spans="3:12" ht="15.75" customHeight="1">
      <c r="C268" s="43"/>
      <c r="J268" s="112"/>
      <c r="K268" s="112"/>
      <c r="L268" s="112"/>
    </row>
    <row r="269" spans="3:12" ht="15.75" customHeight="1">
      <c r="C269" s="43"/>
      <c r="J269" s="112"/>
      <c r="K269" s="112"/>
      <c r="L269" s="112"/>
    </row>
    <row r="270" spans="3:12" ht="15.75" customHeight="1">
      <c r="C270" s="43"/>
      <c r="J270" s="112"/>
      <c r="K270" s="112"/>
      <c r="L270" s="112"/>
    </row>
    <row r="271" spans="3:12" ht="15.75" customHeight="1">
      <c r="C271" s="43"/>
      <c r="J271" s="112"/>
      <c r="K271" s="112"/>
      <c r="L271" s="112"/>
    </row>
    <row r="272" spans="3:12" ht="15.75" customHeight="1">
      <c r="C272" s="43"/>
      <c r="J272" s="112"/>
      <c r="K272" s="112"/>
      <c r="L272" s="112"/>
    </row>
    <row r="273" spans="3:12" ht="15.75" customHeight="1">
      <c r="C273" s="43"/>
      <c r="J273" s="112"/>
      <c r="K273" s="112"/>
      <c r="L273" s="112"/>
    </row>
    <row r="274" spans="3:12" ht="15.75" customHeight="1">
      <c r="C274" s="43"/>
      <c r="J274" s="112"/>
      <c r="K274" s="112"/>
      <c r="L274" s="112"/>
    </row>
    <row r="275" spans="3:12" ht="15.75" customHeight="1">
      <c r="C275" s="43"/>
      <c r="J275" s="112"/>
      <c r="K275" s="112"/>
      <c r="L275" s="112"/>
    </row>
    <row r="276" spans="3:12" ht="15.75" customHeight="1">
      <c r="C276" s="43"/>
      <c r="J276" s="112"/>
      <c r="K276" s="112"/>
      <c r="L276" s="112"/>
    </row>
    <row r="277" spans="3:12" ht="15.75" customHeight="1">
      <c r="C277" s="43"/>
      <c r="J277" s="112"/>
      <c r="K277" s="112"/>
      <c r="L277" s="112"/>
    </row>
    <row r="278" spans="3:12" ht="15.75" customHeight="1">
      <c r="C278" s="43"/>
      <c r="J278" s="112"/>
      <c r="K278" s="112"/>
      <c r="L278" s="112"/>
    </row>
    <row r="279" spans="3:12" ht="15.75" customHeight="1">
      <c r="C279" s="43"/>
      <c r="J279" s="112"/>
      <c r="K279" s="112"/>
      <c r="L279" s="112"/>
    </row>
    <row r="280" spans="3:12" ht="15.75" customHeight="1">
      <c r="C280" s="43"/>
      <c r="J280" s="112"/>
      <c r="K280" s="112"/>
      <c r="L280" s="112"/>
    </row>
    <row r="281" spans="3:12" ht="15.75" customHeight="1">
      <c r="C281" s="43"/>
      <c r="J281" s="112"/>
      <c r="K281" s="112"/>
      <c r="L281" s="112"/>
    </row>
    <row r="282" spans="3:12" ht="15.75" customHeight="1">
      <c r="C282" s="43"/>
      <c r="J282" s="112"/>
      <c r="K282" s="112"/>
      <c r="L282" s="112"/>
    </row>
    <row r="283" spans="3:12" ht="15.75" customHeight="1">
      <c r="C283" s="43"/>
      <c r="J283" s="112"/>
      <c r="K283" s="112"/>
      <c r="L283" s="112"/>
    </row>
    <row r="284" spans="3:12" ht="15.75" customHeight="1">
      <c r="C284" s="43"/>
      <c r="J284" s="112"/>
      <c r="K284" s="112"/>
      <c r="L284" s="112"/>
    </row>
    <row r="285" spans="3:12" ht="15.75" customHeight="1">
      <c r="C285" s="43"/>
      <c r="J285" s="112"/>
      <c r="K285" s="112"/>
      <c r="L285" s="112"/>
    </row>
    <row r="286" spans="3:12" ht="15.75" customHeight="1">
      <c r="C286" s="43"/>
      <c r="J286" s="112"/>
      <c r="K286" s="112"/>
      <c r="L286" s="112"/>
    </row>
    <row r="287" spans="3:12" ht="15.75" customHeight="1">
      <c r="C287" s="43"/>
      <c r="J287" s="112"/>
      <c r="K287" s="112"/>
      <c r="L287" s="112"/>
    </row>
    <row r="288" spans="3:12" ht="15.75" customHeight="1">
      <c r="C288" s="43"/>
      <c r="J288" s="112"/>
      <c r="K288" s="112"/>
      <c r="L288" s="112"/>
    </row>
    <row r="289" spans="3:12" ht="15.75" customHeight="1">
      <c r="C289" s="43"/>
      <c r="J289" s="112"/>
      <c r="K289" s="112"/>
      <c r="L289" s="112"/>
    </row>
    <row r="290" spans="3:12" ht="15.75" customHeight="1">
      <c r="C290" s="43"/>
      <c r="J290" s="112"/>
      <c r="K290" s="112"/>
      <c r="L290" s="112"/>
    </row>
    <row r="291" spans="3:12" ht="15.75" customHeight="1">
      <c r="C291" s="43"/>
      <c r="J291" s="112"/>
      <c r="K291" s="112"/>
      <c r="L291" s="112"/>
    </row>
    <row r="292" spans="3:12" ht="15.75" customHeight="1">
      <c r="C292" s="43"/>
      <c r="J292" s="112"/>
      <c r="K292" s="112"/>
      <c r="L292" s="112"/>
    </row>
    <row r="293" spans="3:12" ht="15.75" customHeight="1">
      <c r="C293" s="43"/>
      <c r="J293" s="112"/>
      <c r="K293" s="112"/>
      <c r="L293" s="112"/>
    </row>
    <row r="294" spans="3:12" ht="15.75" customHeight="1">
      <c r="C294" s="43"/>
      <c r="J294" s="112"/>
      <c r="K294" s="112"/>
      <c r="L294" s="112"/>
    </row>
    <row r="295" spans="3:12" ht="15.75" customHeight="1">
      <c r="C295" s="43"/>
      <c r="J295" s="112"/>
      <c r="K295" s="112"/>
      <c r="L295" s="112"/>
    </row>
    <row r="296" spans="3:12" ht="15.75" customHeight="1">
      <c r="C296" s="43"/>
      <c r="J296" s="112"/>
      <c r="K296" s="112"/>
      <c r="L296" s="112"/>
    </row>
    <row r="297" spans="3:12" ht="15.75" customHeight="1">
      <c r="C297" s="43"/>
      <c r="J297" s="112"/>
      <c r="K297" s="112"/>
      <c r="L297" s="112"/>
    </row>
    <row r="298" spans="3:12" ht="15.75" customHeight="1">
      <c r="C298" s="43"/>
      <c r="J298" s="112"/>
      <c r="K298" s="112"/>
      <c r="L298" s="112"/>
    </row>
    <row r="299" spans="3:12" ht="15.75" customHeight="1">
      <c r="C299" s="43"/>
      <c r="J299" s="112"/>
      <c r="K299" s="112"/>
      <c r="L299" s="112"/>
    </row>
    <row r="300" spans="3:12" ht="15.75" customHeight="1">
      <c r="C300" s="43"/>
      <c r="J300" s="112"/>
      <c r="K300" s="112"/>
      <c r="L300" s="112"/>
    </row>
    <row r="301" spans="3:12" ht="15.75" customHeight="1">
      <c r="C301" s="43"/>
      <c r="J301" s="112"/>
      <c r="K301" s="112"/>
      <c r="L301" s="112"/>
    </row>
    <row r="302" spans="3:12" ht="15.75" customHeight="1">
      <c r="C302" s="43"/>
      <c r="J302" s="112"/>
      <c r="K302" s="112"/>
      <c r="L302" s="112"/>
    </row>
    <row r="303" spans="3:12" ht="15.75" customHeight="1">
      <c r="C303" s="43"/>
      <c r="J303" s="112"/>
      <c r="K303" s="112"/>
      <c r="L303" s="112"/>
    </row>
    <row r="304" spans="3:12" ht="15.75" customHeight="1">
      <c r="C304" s="43"/>
      <c r="J304" s="112"/>
      <c r="K304" s="112"/>
      <c r="L304" s="112"/>
    </row>
    <row r="305" spans="3:12" ht="15.75" customHeight="1">
      <c r="C305" s="43"/>
      <c r="J305" s="112"/>
      <c r="K305" s="112"/>
      <c r="L305" s="112"/>
    </row>
    <row r="306" spans="3:12" ht="15.75" customHeight="1">
      <c r="C306" s="43"/>
      <c r="J306" s="112"/>
      <c r="K306" s="112"/>
      <c r="L306" s="112"/>
    </row>
    <row r="307" spans="3:12" ht="15.75" customHeight="1">
      <c r="C307" s="43"/>
      <c r="J307" s="112"/>
      <c r="K307" s="112"/>
      <c r="L307" s="112"/>
    </row>
    <row r="308" spans="3:12" ht="15.75" customHeight="1">
      <c r="C308" s="43"/>
      <c r="J308" s="112"/>
      <c r="K308" s="112"/>
      <c r="L308" s="112"/>
    </row>
    <row r="309" spans="3:12" ht="15.75" customHeight="1">
      <c r="C309" s="43"/>
      <c r="J309" s="112"/>
      <c r="K309" s="112"/>
      <c r="L309" s="112"/>
    </row>
    <row r="310" spans="3:12" ht="15.75" customHeight="1">
      <c r="C310" s="43"/>
      <c r="J310" s="112"/>
      <c r="K310" s="112"/>
      <c r="L310" s="112"/>
    </row>
    <row r="311" spans="3:12" ht="15.75" customHeight="1">
      <c r="C311" s="43"/>
      <c r="J311" s="112"/>
      <c r="K311" s="112"/>
      <c r="L311" s="112"/>
    </row>
    <row r="312" spans="3:12" ht="15.75" customHeight="1">
      <c r="C312" s="43"/>
      <c r="J312" s="112"/>
      <c r="K312" s="112"/>
      <c r="L312" s="112"/>
    </row>
    <row r="313" spans="3:12" ht="15.75" customHeight="1">
      <c r="C313" s="43"/>
      <c r="J313" s="112"/>
      <c r="K313" s="112"/>
      <c r="L313" s="112"/>
    </row>
    <row r="314" spans="3:12" ht="15.75" customHeight="1">
      <c r="C314" s="43"/>
      <c r="J314" s="112"/>
      <c r="K314" s="112"/>
      <c r="L314" s="112"/>
    </row>
    <row r="315" spans="3:12" ht="15.75" customHeight="1">
      <c r="C315" s="43"/>
      <c r="J315" s="112"/>
      <c r="K315" s="112"/>
      <c r="L315" s="112"/>
    </row>
    <row r="316" spans="3:12" ht="15.75" customHeight="1">
      <c r="C316" s="43"/>
      <c r="J316" s="112"/>
      <c r="K316" s="112"/>
      <c r="L316" s="112"/>
    </row>
    <row r="317" spans="3:12" ht="15.75" customHeight="1">
      <c r="C317" s="43"/>
      <c r="J317" s="112"/>
      <c r="K317" s="112"/>
      <c r="L317" s="112"/>
    </row>
    <row r="318" spans="3:12" ht="15.75" customHeight="1">
      <c r="C318" s="43"/>
      <c r="J318" s="112"/>
      <c r="K318" s="112"/>
      <c r="L318" s="112"/>
    </row>
    <row r="319" spans="3:12" ht="15.75" customHeight="1">
      <c r="C319" s="43"/>
      <c r="J319" s="112"/>
      <c r="K319" s="112"/>
      <c r="L319" s="112"/>
    </row>
    <row r="320" spans="3:12" ht="15.75" customHeight="1">
      <c r="C320" s="43"/>
      <c r="J320" s="112"/>
      <c r="K320" s="112"/>
      <c r="L320" s="112"/>
    </row>
    <row r="321" spans="3:12" ht="15.75" customHeight="1">
      <c r="C321" s="43"/>
      <c r="J321" s="112"/>
      <c r="K321" s="112"/>
      <c r="L321" s="112"/>
    </row>
    <row r="322" spans="3:12" ht="15.75" customHeight="1">
      <c r="C322" s="43"/>
      <c r="J322" s="112"/>
      <c r="K322" s="112"/>
      <c r="L322" s="112"/>
    </row>
    <row r="323" spans="3:12" ht="15.75" customHeight="1">
      <c r="C323" s="43"/>
      <c r="J323" s="112"/>
      <c r="K323" s="112"/>
      <c r="L323" s="112"/>
    </row>
    <row r="324" spans="3:12" ht="15.75" customHeight="1">
      <c r="C324" s="43"/>
      <c r="J324" s="112"/>
      <c r="K324" s="112"/>
      <c r="L324" s="112"/>
    </row>
    <row r="325" spans="3:12" ht="15.75" customHeight="1">
      <c r="C325" s="43"/>
      <c r="J325" s="112"/>
      <c r="K325" s="112"/>
      <c r="L325" s="112"/>
    </row>
    <row r="326" spans="3:12" ht="15.75" customHeight="1">
      <c r="C326" s="43"/>
      <c r="J326" s="112"/>
      <c r="K326" s="112"/>
      <c r="L326" s="112"/>
    </row>
    <row r="327" spans="3:12" ht="15.75" customHeight="1">
      <c r="C327" s="43"/>
      <c r="J327" s="112"/>
      <c r="K327" s="112"/>
      <c r="L327" s="112"/>
    </row>
    <row r="328" spans="3:12" ht="15.75" customHeight="1">
      <c r="C328" s="43"/>
      <c r="J328" s="112"/>
      <c r="K328" s="112"/>
      <c r="L328" s="112"/>
    </row>
    <row r="329" spans="3:12" ht="15.75" customHeight="1">
      <c r="C329" s="43"/>
      <c r="J329" s="112"/>
      <c r="K329" s="112"/>
      <c r="L329" s="112"/>
    </row>
    <row r="330" spans="3:12" ht="15.75" customHeight="1">
      <c r="C330" s="43"/>
      <c r="J330" s="112"/>
      <c r="K330" s="112"/>
      <c r="L330" s="112"/>
    </row>
    <row r="331" spans="3:12" ht="15.75" customHeight="1">
      <c r="C331" s="43"/>
      <c r="J331" s="112"/>
      <c r="K331" s="112"/>
      <c r="L331" s="112"/>
    </row>
    <row r="332" spans="3:12" ht="15.75" customHeight="1">
      <c r="C332" s="43"/>
      <c r="J332" s="112"/>
      <c r="K332" s="112"/>
      <c r="L332" s="112"/>
    </row>
    <row r="333" spans="3:12" ht="15.75" customHeight="1">
      <c r="C333" s="43"/>
      <c r="J333" s="112"/>
      <c r="K333" s="112"/>
      <c r="L333" s="112"/>
    </row>
    <row r="334" spans="3:12" ht="15.75" customHeight="1">
      <c r="C334" s="43"/>
      <c r="J334" s="112"/>
      <c r="K334" s="112"/>
      <c r="L334" s="112"/>
    </row>
    <row r="335" spans="3:12" ht="15.75" customHeight="1">
      <c r="C335" s="43"/>
      <c r="J335" s="112"/>
      <c r="K335" s="112"/>
      <c r="L335" s="112"/>
    </row>
    <row r="336" spans="3:12" ht="15.75" customHeight="1">
      <c r="C336" s="43"/>
      <c r="J336" s="112"/>
      <c r="K336" s="112"/>
      <c r="L336" s="112"/>
    </row>
    <row r="337" spans="3:12" ht="15.75" customHeight="1">
      <c r="C337" s="43"/>
      <c r="J337" s="112"/>
      <c r="K337" s="112"/>
      <c r="L337" s="112"/>
    </row>
    <row r="338" spans="3:12" ht="15.75" customHeight="1">
      <c r="C338" s="43"/>
      <c r="J338" s="112"/>
      <c r="K338" s="112"/>
      <c r="L338" s="112"/>
    </row>
    <row r="339" spans="3:12" ht="15.75" customHeight="1">
      <c r="C339" s="43"/>
      <c r="J339" s="112"/>
      <c r="K339" s="112"/>
      <c r="L339" s="112"/>
    </row>
    <row r="340" spans="3:12" ht="15.75" customHeight="1">
      <c r="C340" s="43"/>
      <c r="J340" s="112"/>
      <c r="K340" s="112"/>
      <c r="L340" s="112"/>
    </row>
    <row r="341" spans="3:12" ht="15.75" customHeight="1">
      <c r="C341" s="43"/>
      <c r="J341" s="112"/>
      <c r="K341" s="112"/>
      <c r="L341" s="112"/>
    </row>
    <row r="342" spans="3:12" ht="15.75" customHeight="1">
      <c r="C342" s="43"/>
      <c r="J342" s="112"/>
      <c r="K342" s="112"/>
      <c r="L342" s="112"/>
    </row>
    <row r="343" spans="3:12" ht="15.75" customHeight="1">
      <c r="C343" s="43"/>
      <c r="J343" s="112"/>
      <c r="K343" s="112"/>
      <c r="L343" s="112"/>
    </row>
    <row r="344" spans="3:12" ht="15.75" customHeight="1">
      <c r="C344" s="43"/>
      <c r="J344" s="112"/>
      <c r="K344" s="112"/>
      <c r="L344" s="112"/>
    </row>
    <row r="345" spans="3:12" ht="15.75" customHeight="1">
      <c r="C345" s="43"/>
      <c r="J345" s="112"/>
      <c r="K345" s="112"/>
      <c r="L345" s="112"/>
    </row>
    <row r="346" spans="3:12" ht="15.75" customHeight="1">
      <c r="C346" s="43"/>
      <c r="J346" s="112"/>
      <c r="K346" s="112"/>
      <c r="L346" s="112"/>
    </row>
    <row r="347" spans="3:12" ht="15.75" customHeight="1">
      <c r="C347" s="43"/>
      <c r="J347" s="112"/>
      <c r="K347" s="112"/>
      <c r="L347" s="112"/>
    </row>
    <row r="348" spans="3:12" ht="15.75" customHeight="1">
      <c r="C348" s="43"/>
      <c r="J348" s="112"/>
      <c r="K348" s="112"/>
      <c r="L348" s="112"/>
    </row>
    <row r="349" spans="3:12" ht="15.75" customHeight="1">
      <c r="C349" s="43"/>
      <c r="J349" s="112"/>
      <c r="K349" s="112"/>
      <c r="L349" s="112"/>
    </row>
    <row r="350" spans="3:12" ht="15.75" customHeight="1">
      <c r="C350" s="43"/>
      <c r="J350" s="112"/>
      <c r="K350" s="112"/>
      <c r="L350" s="112"/>
    </row>
    <row r="351" spans="3:12" ht="15.75" customHeight="1">
      <c r="C351" s="43"/>
      <c r="J351" s="112"/>
      <c r="K351" s="112"/>
      <c r="L351" s="112"/>
    </row>
    <row r="352" spans="3:12" ht="15.75" customHeight="1">
      <c r="C352" s="43"/>
      <c r="J352" s="112"/>
      <c r="K352" s="112"/>
      <c r="L352" s="112"/>
    </row>
    <row r="353" spans="3:12" ht="15.75" customHeight="1">
      <c r="C353" s="43"/>
      <c r="J353" s="112"/>
      <c r="K353" s="112"/>
      <c r="L353" s="112"/>
    </row>
    <row r="354" spans="3:12" ht="15.75" customHeight="1">
      <c r="C354" s="43"/>
      <c r="J354" s="112"/>
      <c r="K354" s="112"/>
      <c r="L354" s="112"/>
    </row>
    <row r="355" spans="3:12" ht="15.75" customHeight="1">
      <c r="C355" s="43"/>
      <c r="J355" s="112"/>
      <c r="K355" s="112"/>
      <c r="L355" s="112"/>
    </row>
    <row r="356" spans="3:12" ht="15.75" customHeight="1">
      <c r="C356" s="43"/>
      <c r="J356" s="112"/>
      <c r="K356" s="112"/>
      <c r="L356" s="112"/>
    </row>
    <row r="357" spans="3:12" ht="15.75" customHeight="1">
      <c r="C357" s="43"/>
      <c r="J357" s="112"/>
      <c r="K357" s="112"/>
      <c r="L357" s="112"/>
    </row>
    <row r="358" spans="3:12" ht="15.75" customHeight="1">
      <c r="C358" s="43"/>
      <c r="J358" s="112"/>
      <c r="K358" s="112"/>
      <c r="L358" s="112"/>
    </row>
    <row r="359" spans="3:12" ht="15.75" customHeight="1">
      <c r="C359" s="43"/>
      <c r="J359" s="112"/>
      <c r="K359" s="112"/>
      <c r="L359" s="112"/>
    </row>
    <row r="360" spans="3:12" ht="15.75" customHeight="1">
      <c r="C360" s="43"/>
      <c r="J360" s="112"/>
      <c r="K360" s="112"/>
      <c r="L360" s="112"/>
    </row>
    <row r="361" spans="3:12" ht="15.75" customHeight="1">
      <c r="C361" s="43"/>
      <c r="J361" s="112"/>
      <c r="K361" s="112"/>
      <c r="L361" s="112"/>
    </row>
    <row r="362" spans="3:12" ht="15.75" customHeight="1">
      <c r="C362" s="43"/>
      <c r="J362" s="112"/>
      <c r="K362" s="112"/>
      <c r="L362" s="112"/>
    </row>
    <row r="363" spans="3:12" ht="15.75" customHeight="1">
      <c r="C363" s="43"/>
      <c r="J363" s="112"/>
      <c r="K363" s="112"/>
      <c r="L363" s="112"/>
    </row>
    <row r="364" spans="3:12" ht="15.75" customHeight="1">
      <c r="C364" s="43"/>
      <c r="J364" s="112"/>
      <c r="K364" s="112"/>
      <c r="L364" s="112"/>
    </row>
    <row r="365" spans="3:12" ht="15.75" customHeight="1">
      <c r="C365" s="43"/>
      <c r="J365" s="112"/>
      <c r="K365" s="112"/>
      <c r="L365" s="112"/>
    </row>
    <row r="366" spans="3:12" ht="15.75" customHeight="1">
      <c r="C366" s="43"/>
      <c r="J366" s="112"/>
      <c r="K366" s="112"/>
      <c r="L366" s="112"/>
    </row>
    <row r="367" spans="3:12" ht="15.75" customHeight="1">
      <c r="C367" s="43"/>
      <c r="J367" s="112"/>
      <c r="K367" s="112"/>
      <c r="L367" s="112"/>
    </row>
    <row r="368" spans="3:12" ht="15.75" customHeight="1">
      <c r="C368" s="43"/>
      <c r="J368" s="112"/>
      <c r="K368" s="112"/>
      <c r="L368" s="112"/>
    </row>
    <row r="369" spans="3:12" ht="15.75" customHeight="1">
      <c r="C369" s="43"/>
      <c r="J369" s="112"/>
      <c r="K369" s="112"/>
      <c r="L369" s="112"/>
    </row>
    <row r="370" spans="3:12" ht="15.75" customHeight="1">
      <c r="C370" s="43"/>
      <c r="J370" s="112"/>
      <c r="K370" s="112"/>
      <c r="L370" s="112"/>
    </row>
    <row r="371" spans="3:12" ht="15.75" customHeight="1">
      <c r="C371" s="43"/>
      <c r="J371" s="112"/>
      <c r="K371" s="112"/>
      <c r="L371" s="112"/>
    </row>
    <row r="372" spans="3:12" ht="15.75" customHeight="1">
      <c r="C372" s="43"/>
      <c r="J372" s="112"/>
      <c r="K372" s="112"/>
      <c r="L372" s="112"/>
    </row>
    <row r="373" spans="3:12" ht="15.75" customHeight="1">
      <c r="C373" s="43"/>
      <c r="J373" s="112"/>
      <c r="K373" s="112"/>
      <c r="L373" s="112"/>
    </row>
    <row r="374" spans="3:12" ht="15.75" customHeight="1">
      <c r="C374" s="43"/>
      <c r="J374" s="112"/>
      <c r="K374" s="112"/>
      <c r="L374" s="112"/>
    </row>
    <row r="375" spans="3:12" ht="15.75" customHeight="1">
      <c r="C375" s="43"/>
      <c r="J375" s="112"/>
      <c r="K375" s="112"/>
      <c r="L375" s="112"/>
    </row>
    <row r="376" spans="3:12" ht="15.75" customHeight="1">
      <c r="C376" s="43"/>
      <c r="J376" s="112"/>
      <c r="K376" s="112"/>
      <c r="L376" s="112"/>
    </row>
    <row r="377" spans="3:12" ht="15.75" customHeight="1">
      <c r="C377" s="43"/>
      <c r="J377" s="112"/>
      <c r="K377" s="112"/>
      <c r="L377" s="112"/>
    </row>
    <row r="378" spans="3:12" ht="15.75" customHeight="1">
      <c r="C378" s="43"/>
      <c r="J378" s="112"/>
      <c r="K378" s="112"/>
      <c r="L378" s="112"/>
    </row>
    <row r="379" spans="3:12" ht="15.75" customHeight="1">
      <c r="C379" s="43"/>
      <c r="J379" s="112"/>
      <c r="K379" s="112"/>
      <c r="L379" s="112"/>
    </row>
    <row r="380" spans="3:12" ht="15.75" customHeight="1">
      <c r="C380" s="43"/>
      <c r="J380" s="112"/>
      <c r="K380" s="112"/>
      <c r="L380" s="112"/>
    </row>
    <row r="381" spans="3:12" ht="15.75" customHeight="1">
      <c r="C381" s="43"/>
      <c r="J381" s="112"/>
      <c r="K381" s="112"/>
      <c r="L381" s="112"/>
    </row>
    <row r="382" spans="3:12" ht="15.75" customHeight="1">
      <c r="C382" s="43"/>
      <c r="J382" s="112"/>
      <c r="K382" s="112"/>
      <c r="L382" s="112"/>
    </row>
    <row r="383" spans="3:12" ht="15.75" customHeight="1">
      <c r="C383" s="43"/>
      <c r="J383" s="112"/>
      <c r="K383" s="112"/>
      <c r="L383" s="112"/>
    </row>
    <row r="384" spans="3:12" ht="15.75" customHeight="1">
      <c r="C384" s="43"/>
      <c r="J384" s="112"/>
      <c r="K384" s="112"/>
      <c r="L384" s="112"/>
    </row>
    <row r="385" spans="3:12" ht="15.75" customHeight="1">
      <c r="C385" s="43"/>
      <c r="J385" s="112"/>
      <c r="K385" s="112"/>
      <c r="L385" s="112"/>
    </row>
    <row r="386" spans="3:12" ht="15.75" customHeight="1">
      <c r="C386" s="43"/>
      <c r="J386" s="112"/>
      <c r="K386" s="112"/>
      <c r="L386" s="112"/>
    </row>
    <row r="387" spans="3:12" ht="15.75" customHeight="1">
      <c r="C387" s="43"/>
      <c r="J387" s="112"/>
      <c r="K387" s="112"/>
      <c r="L387" s="112"/>
    </row>
    <row r="388" spans="3:12" ht="15.75" customHeight="1">
      <c r="C388" s="43"/>
      <c r="J388" s="112"/>
      <c r="K388" s="112"/>
      <c r="L388" s="112"/>
    </row>
    <row r="389" spans="3:12" ht="15.75" customHeight="1">
      <c r="C389" s="43"/>
      <c r="J389" s="112"/>
      <c r="K389" s="112"/>
      <c r="L389" s="112"/>
    </row>
    <row r="390" spans="3:12" ht="15.75" customHeight="1">
      <c r="C390" s="43"/>
      <c r="J390" s="112"/>
      <c r="K390" s="112"/>
      <c r="L390" s="112"/>
    </row>
    <row r="391" spans="3:12" ht="15.75" customHeight="1">
      <c r="C391" s="43"/>
      <c r="J391" s="112"/>
      <c r="K391" s="112"/>
      <c r="L391" s="112"/>
    </row>
    <row r="392" spans="3:12" ht="15.75" customHeight="1">
      <c r="C392" s="43"/>
      <c r="J392" s="112"/>
      <c r="K392" s="112"/>
      <c r="L392" s="112"/>
    </row>
    <row r="393" spans="3:12" ht="15.75" customHeight="1">
      <c r="C393" s="43"/>
      <c r="J393" s="112"/>
      <c r="K393" s="112"/>
      <c r="L393" s="112"/>
    </row>
    <row r="394" spans="3:12" ht="15.75" customHeight="1">
      <c r="C394" s="43"/>
      <c r="J394" s="112"/>
      <c r="K394" s="112"/>
      <c r="L394" s="112"/>
    </row>
    <row r="395" spans="3:12" ht="15.75" customHeight="1">
      <c r="C395" s="43"/>
      <c r="J395" s="112"/>
      <c r="K395" s="112"/>
      <c r="L395" s="112"/>
    </row>
    <row r="396" spans="3:12" ht="15.75" customHeight="1">
      <c r="C396" s="43"/>
      <c r="J396" s="112"/>
      <c r="K396" s="112"/>
      <c r="L396" s="112"/>
    </row>
    <row r="397" spans="3:12" ht="15.75" customHeight="1">
      <c r="C397" s="43"/>
      <c r="J397" s="112"/>
      <c r="K397" s="112"/>
      <c r="L397" s="112"/>
    </row>
    <row r="398" spans="3:12" ht="15.75" customHeight="1">
      <c r="C398" s="43"/>
      <c r="J398" s="112"/>
      <c r="K398" s="112"/>
      <c r="L398" s="112"/>
    </row>
    <row r="399" spans="3:12" ht="15.75" customHeight="1">
      <c r="C399" s="43"/>
      <c r="J399" s="112"/>
      <c r="K399" s="112"/>
      <c r="L399" s="112"/>
    </row>
    <row r="400" spans="3:12" ht="15.75" customHeight="1">
      <c r="C400" s="43"/>
      <c r="J400" s="112"/>
      <c r="K400" s="112"/>
      <c r="L400" s="112"/>
    </row>
    <row r="401" spans="3:12" ht="15.75" customHeight="1">
      <c r="C401" s="43"/>
      <c r="J401" s="112"/>
      <c r="K401" s="112"/>
      <c r="L401" s="112"/>
    </row>
    <row r="402" spans="3:12" ht="15.75" customHeight="1">
      <c r="C402" s="43"/>
      <c r="J402" s="112"/>
      <c r="K402" s="112"/>
      <c r="L402" s="112"/>
    </row>
    <row r="403" spans="3:12" ht="15.75" customHeight="1">
      <c r="C403" s="43"/>
      <c r="J403" s="112"/>
      <c r="K403" s="112"/>
      <c r="L403" s="112"/>
    </row>
    <row r="404" spans="3:12" ht="15.75" customHeight="1">
      <c r="C404" s="43"/>
      <c r="J404" s="112"/>
      <c r="K404" s="112"/>
      <c r="L404" s="112"/>
    </row>
    <row r="405" spans="3:12" ht="15.75" customHeight="1">
      <c r="C405" s="43"/>
      <c r="J405" s="112"/>
      <c r="K405" s="112"/>
      <c r="L405" s="112"/>
    </row>
    <row r="406" spans="3:12" ht="15.75" customHeight="1">
      <c r="C406" s="43"/>
      <c r="J406" s="112"/>
      <c r="K406" s="112"/>
      <c r="L406" s="112"/>
    </row>
    <row r="407" spans="3:12" ht="15.75" customHeight="1">
      <c r="C407" s="43"/>
      <c r="J407" s="112"/>
      <c r="K407" s="112"/>
      <c r="L407" s="112"/>
    </row>
    <row r="408" spans="3:12" ht="15.75" customHeight="1">
      <c r="C408" s="43"/>
      <c r="J408" s="112"/>
      <c r="K408" s="112"/>
      <c r="L408" s="112"/>
    </row>
    <row r="409" spans="3:12" ht="15.75" customHeight="1">
      <c r="C409" s="43"/>
      <c r="J409" s="112"/>
      <c r="K409" s="112"/>
      <c r="L409" s="112"/>
    </row>
    <row r="410" spans="3:12" ht="15.75" customHeight="1">
      <c r="C410" s="43"/>
      <c r="J410" s="112"/>
      <c r="K410" s="112"/>
      <c r="L410" s="112"/>
    </row>
    <row r="411" spans="3:12" ht="15.75" customHeight="1">
      <c r="C411" s="43"/>
      <c r="J411" s="112"/>
      <c r="K411" s="112"/>
      <c r="L411" s="112"/>
    </row>
    <row r="412" spans="3:12" ht="15.75" customHeight="1">
      <c r="C412" s="43"/>
      <c r="J412" s="112"/>
      <c r="K412" s="112"/>
      <c r="L412" s="112"/>
    </row>
    <row r="413" spans="3:12" ht="15.75" customHeight="1">
      <c r="C413" s="43"/>
      <c r="J413" s="112"/>
      <c r="K413" s="112"/>
      <c r="L413" s="112"/>
    </row>
    <row r="414" spans="3:12" ht="15.75" customHeight="1">
      <c r="C414" s="43"/>
      <c r="J414" s="112"/>
      <c r="K414" s="112"/>
      <c r="L414" s="112"/>
    </row>
    <row r="415" spans="3:12" ht="15.75" customHeight="1">
      <c r="C415" s="43"/>
      <c r="J415" s="112"/>
      <c r="K415" s="112"/>
      <c r="L415" s="112"/>
    </row>
    <row r="416" spans="3:12" ht="15.75" customHeight="1">
      <c r="C416" s="43"/>
      <c r="J416" s="112"/>
      <c r="K416" s="112"/>
      <c r="L416" s="112"/>
    </row>
    <row r="417" spans="3:12" ht="15.75" customHeight="1">
      <c r="C417" s="43"/>
      <c r="J417" s="112"/>
      <c r="K417" s="112"/>
      <c r="L417" s="112"/>
    </row>
    <row r="418" spans="3:12" ht="15.75" customHeight="1">
      <c r="C418" s="43"/>
      <c r="J418" s="112"/>
      <c r="K418" s="112"/>
      <c r="L418" s="112"/>
    </row>
    <row r="419" spans="3:12" ht="15.75" customHeight="1">
      <c r="C419" s="43"/>
      <c r="J419" s="112"/>
      <c r="K419" s="112"/>
      <c r="L419" s="112"/>
    </row>
    <row r="420" spans="3:12" ht="15.75" customHeight="1">
      <c r="C420" s="43"/>
      <c r="J420" s="112"/>
      <c r="K420" s="112"/>
      <c r="L420" s="112"/>
    </row>
    <row r="421" spans="3:12" ht="15.75" customHeight="1">
      <c r="C421" s="43"/>
      <c r="J421" s="112"/>
      <c r="K421" s="112"/>
      <c r="L421" s="112"/>
    </row>
    <row r="422" spans="3:12" ht="15.75" customHeight="1">
      <c r="C422" s="43"/>
      <c r="J422" s="112"/>
      <c r="K422" s="112"/>
      <c r="L422" s="112"/>
    </row>
    <row r="423" spans="3:12" ht="15.75" customHeight="1">
      <c r="C423" s="43"/>
      <c r="J423" s="112"/>
      <c r="K423" s="112"/>
      <c r="L423" s="112"/>
    </row>
    <row r="424" spans="3:12" ht="15.75" customHeight="1">
      <c r="C424" s="43"/>
      <c r="J424" s="112"/>
      <c r="K424" s="112"/>
      <c r="L424" s="112"/>
    </row>
    <row r="425" spans="3:12" ht="15.75" customHeight="1">
      <c r="C425" s="43"/>
      <c r="J425" s="112"/>
      <c r="K425" s="112"/>
      <c r="L425" s="112"/>
    </row>
    <row r="426" spans="3:12" ht="15.75" customHeight="1">
      <c r="C426" s="43"/>
      <c r="J426" s="112"/>
      <c r="K426" s="112"/>
      <c r="L426" s="112"/>
    </row>
    <row r="427" spans="3:12" ht="15.75" customHeight="1">
      <c r="C427" s="43"/>
      <c r="J427" s="112"/>
      <c r="K427" s="112"/>
      <c r="L427" s="112"/>
    </row>
    <row r="428" spans="3:12" ht="15.75" customHeight="1">
      <c r="C428" s="43"/>
      <c r="J428" s="112"/>
      <c r="K428" s="112"/>
      <c r="L428" s="112"/>
    </row>
    <row r="429" spans="3:12" ht="15.75" customHeight="1">
      <c r="C429" s="43"/>
      <c r="J429" s="112"/>
      <c r="K429" s="112"/>
      <c r="L429" s="112"/>
    </row>
    <row r="430" spans="3:12" ht="15.75" customHeight="1">
      <c r="C430" s="43"/>
      <c r="J430" s="112"/>
      <c r="K430" s="112"/>
      <c r="L430" s="112"/>
    </row>
    <row r="431" spans="3:12" ht="15.75" customHeight="1">
      <c r="C431" s="43"/>
      <c r="J431" s="112"/>
      <c r="K431" s="112"/>
      <c r="L431" s="112"/>
    </row>
    <row r="432" spans="3:12" ht="15.75" customHeight="1">
      <c r="C432" s="43"/>
      <c r="J432" s="112"/>
      <c r="K432" s="112"/>
      <c r="L432" s="112"/>
    </row>
    <row r="433" spans="3:12" ht="15.75" customHeight="1">
      <c r="C433" s="43"/>
      <c r="J433" s="112"/>
      <c r="K433" s="112"/>
      <c r="L433" s="112"/>
    </row>
    <row r="434" spans="3:12" ht="15.75" customHeight="1">
      <c r="C434" s="43"/>
      <c r="J434" s="112"/>
      <c r="K434" s="112"/>
      <c r="L434" s="112"/>
    </row>
    <row r="435" spans="3:12" ht="15.75" customHeight="1">
      <c r="C435" s="43"/>
      <c r="J435" s="112"/>
      <c r="K435" s="112"/>
      <c r="L435" s="112"/>
    </row>
    <row r="436" spans="3:12" ht="15.75" customHeight="1">
      <c r="C436" s="43"/>
      <c r="J436" s="112"/>
      <c r="K436" s="112"/>
      <c r="L436" s="112"/>
    </row>
    <row r="437" spans="3:12" ht="15.75" customHeight="1">
      <c r="C437" s="43"/>
      <c r="J437" s="112"/>
      <c r="K437" s="112"/>
      <c r="L437" s="112"/>
    </row>
    <row r="438" spans="3:12" ht="15.75" customHeight="1">
      <c r="C438" s="43"/>
      <c r="J438" s="112"/>
      <c r="K438" s="112"/>
      <c r="L438" s="112"/>
    </row>
    <row r="439" spans="3:12" ht="15.75" customHeight="1">
      <c r="C439" s="43"/>
      <c r="J439" s="112"/>
      <c r="K439" s="112"/>
      <c r="L439" s="112"/>
    </row>
    <row r="440" spans="3:12" ht="15.75" customHeight="1">
      <c r="C440" s="43"/>
      <c r="J440" s="112"/>
      <c r="K440" s="112"/>
      <c r="L440" s="112"/>
    </row>
    <row r="441" spans="3:12" ht="15.75" customHeight="1">
      <c r="C441" s="43"/>
      <c r="J441" s="112"/>
      <c r="K441" s="112"/>
      <c r="L441" s="112"/>
    </row>
    <row r="442" spans="3:12" ht="15.75" customHeight="1">
      <c r="C442" s="43"/>
      <c r="J442" s="112"/>
      <c r="K442" s="112"/>
      <c r="L442" s="112"/>
    </row>
    <row r="443" spans="3:12" ht="15.75" customHeight="1">
      <c r="C443" s="43"/>
      <c r="J443" s="112"/>
      <c r="K443" s="112"/>
      <c r="L443" s="112"/>
    </row>
    <row r="444" spans="3:12" ht="15.75" customHeight="1">
      <c r="C444" s="43"/>
      <c r="J444" s="112"/>
      <c r="K444" s="112"/>
      <c r="L444" s="112"/>
    </row>
    <row r="445" spans="3:12" ht="15.75" customHeight="1">
      <c r="C445" s="43"/>
      <c r="J445" s="112"/>
      <c r="K445" s="112"/>
      <c r="L445" s="112"/>
    </row>
    <row r="446" spans="3:12" ht="15.75" customHeight="1">
      <c r="C446" s="43"/>
      <c r="J446" s="112"/>
      <c r="K446" s="112"/>
      <c r="L446" s="112"/>
    </row>
    <row r="447" spans="3:12" ht="15.75" customHeight="1">
      <c r="C447" s="43"/>
      <c r="J447" s="112"/>
      <c r="K447" s="112"/>
      <c r="L447" s="112"/>
    </row>
    <row r="448" spans="3:12" ht="15.75" customHeight="1">
      <c r="C448" s="43"/>
      <c r="J448" s="112"/>
      <c r="K448" s="112"/>
      <c r="L448" s="112"/>
    </row>
    <row r="449" spans="3:12" ht="15.75" customHeight="1">
      <c r="C449" s="43"/>
      <c r="J449" s="112"/>
      <c r="K449" s="112"/>
      <c r="L449" s="112"/>
    </row>
    <row r="450" spans="3:12" ht="15.75" customHeight="1">
      <c r="C450" s="43"/>
      <c r="J450" s="112"/>
      <c r="K450" s="112"/>
      <c r="L450" s="112"/>
    </row>
    <row r="451" spans="3:12" ht="15.75" customHeight="1">
      <c r="C451" s="43"/>
      <c r="J451" s="112"/>
      <c r="K451" s="112"/>
      <c r="L451" s="112"/>
    </row>
    <row r="452" spans="3:12" ht="15.75" customHeight="1">
      <c r="C452" s="43"/>
      <c r="J452" s="112"/>
      <c r="K452" s="112"/>
      <c r="L452" s="112"/>
    </row>
    <row r="453" spans="3:12" ht="15.75" customHeight="1">
      <c r="C453" s="43"/>
      <c r="J453" s="112"/>
      <c r="K453" s="112"/>
      <c r="L453" s="112"/>
    </row>
    <row r="454" spans="3:12" ht="15.75" customHeight="1">
      <c r="C454" s="43"/>
      <c r="J454" s="112"/>
      <c r="K454" s="112"/>
      <c r="L454" s="112"/>
    </row>
    <row r="455" spans="3:12" ht="15.75" customHeight="1">
      <c r="C455" s="43"/>
      <c r="J455" s="112"/>
      <c r="K455" s="112"/>
      <c r="L455" s="112"/>
    </row>
    <row r="456" spans="3:12" ht="15.75" customHeight="1">
      <c r="C456" s="43"/>
      <c r="J456" s="112"/>
      <c r="K456" s="112"/>
      <c r="L456" s="112"/>
    </row>
    <row r="457" spans="3:12" ht="15.75" customHeight="1">
      <c r="C457" s="43"/>
      <c r="J457" s="112"/>
      <c r="K457" s="112"/>
      <c r="L457" s="112"/>
    </row>
    <row r="458" spans="3:12" ht="15.75" customHeight="1">
      <c r="C458" s="43"/>
      <c r="J458" s="112"/>
      <c r="K458" s="112"/>
      <c r="L458" s="112"/>
    </row>
    <row r="459" spans="3:12" ht="15.75" customHeight="1">
      <c r="C459" s="43"/>
      <c r="J459" s="112"/>
      <c r="K459" s="112"/>
      <c r="L459" s="112"/>
    </row>
    <row r="460" spans="3:12" ht="15.75" customHeight="1">
      <c r="C460" s="43"/>
      <c r="J460" s="112"/>
      <c r="K460" s="112"/>
      <c r="L460" s="112"/>
    </row>
    <row r="461" spans="3:12" ht="15.75" customHeight="1">
      <c r="C461" s="43"/>
      <c r="J461" s="112"/>
      <c r="K461" s="112"/>
      <c r="L461" s="112"/>
    </row>
    <row r="462" spans="3:12" ht="15.75" customHeight="1">
      <c r="C462" s="43"/>
      <c r="J462" s="112"/>
      <c r="K462" s="112"/>
      <c r="L462" s="112"/>
    </row>
    <row r="463" spans="3:12" ht="15.75" customHeight="1">
      <c r="C463" s="43"/>
      <c r="J463" s="112"/>
      <c r="K463" s="112"/>
      <c r="L463" s="112"/>
    </row>
    <row r="464" spans="3:12" ht="15.75" customHeight="1">
      <c r="C464" s="43"/>
      <c r="J464" s="112"/>
      <c r="K464" s="112"/>
      <c r="L464" s="112"/>
    </row>
    <row r="465" spans="3:12" ht="15.75" customHeight="1">
      <c r="C465" s="43"/>
      <c r="J465" s="112"/>
      <c r="K465" s="112"/>
      <c r="L465" s="112"/>
    </row>
    <row r="466" spans="3:12" ht="15.75" customHeight="1">
      <c r="C466" s="43"/>
      <c r="J466" s="112"/>
      <c r="K466" s="112"/>
      <c r="L466" s="112"/>
    </row>
    <row r="467" spans="3:12" ht="15.75" customHeight="1">
      <c r="C467" s="43"/>
      <c r="J467" s="112"/>
      <c r="K467" s="112"/>
      <c r="L467" s="112"/>
    </row>
    <row r="468" spans="3:12" ht="15.75" customHeight="1">
      <c r="C468" s="43"/>
      <c r="J468" s="112"/>
      <c r="K468" s="112"/>
      <c r="L468" s="112"/>
    </row>
    <row r="469" spans="3:12" ht="15.75" customHeight="1">
      <c r="C469" s="43"/>
      <c r="J469" s="112"/>
      <c r="K469" s="112"/>
      <c r="L469" s="112"/>
    </row>
    <row r="470" spans="3:12" ht="15.75" customHeight="1">
      <c r="C470" s="43"/>
      <c r="J470" s="112"/>
      <c r="K470" s="112"/>
      <c r="L470" s="112"/>
    </row>
    <row r="471" spans="3:12" ht="15.75" customHeight="1">
      <c r="C471" s="43"/>
      <c r="J471" s="112"/>
      <c r="K471" s="112"/>
      <c r="L471" s="112"/>
    </row>
    <row r="472" spans="3:12" ht="15.75" customHeight="1">
      <c r="C472" s="43"/>
      <c r="J472" s="112"/>
      <c r="K472" s="112"/>
      <c r="L472" s="112"/>
    </row>
    <row r="473" spans="3:12" ht="15.75" customHeight="1">
      <c r="C473" s="43"/>
      <c r="J473" s="112"/>
      <c r="K473" s="112"/>
      <c r="L473" s="112"/>
    </row>
    <row r="474" spans="3:12" ht="15.75" customHeight="1">
      <c r="C474" s="43"/>
      <c r="J474" s="112"/>
      <c r="K474" s="112"/>
      <c r="L474" s="112"/>
    </row>
    <row r="475" spans="3:12" ht="15.75" customHeight="1">
      <c r="C475" s="43"/>
      <c r="J475" s="112"/>
      <c r="K475" s="112"/>
      <c r="L475" s="112"/>
    </row>
    <row r="476" spans="3:12" ht="15.75" customHeight="1">
      <c r="C476" s="43"/>
      <c r="J476" s="112"/>
      <c r="K476" s="112"/>
      <c r="L476" s="112"/>
    </row>
    <row r="477" spans="3:12" ht="15.75" customHeight="1">
      <c r="C477" s="43"/>
      <c r="J477" s="112"/>
      <c r="K477" s="112"/>
      <c r="L477" s="112"/>
    </row>
    <row r="478" spans="3:12" ht="15.75" customHeight="1">
      <c r="C478" s="43"/>
      <c r="J478" s="112"/>
      <c r="K478" s="112"/>
      <c r="L478" s="112"/>
    </row>
    <row r="479" spans="3:12" ht="15.75" customHeight="1">
      <c r="C479" s="43"/>
      <c r="J479" s="112"/>
      <c r="K479" s="112"/>
      <c r="L479" s="112"/>
    </row>
    <row r="480" spans="3:12" ht="15.75" customHeight="1">
      <c r="C480" s="43"/>
      <c r="J480" s="112"/>
      <c r="K480" s="112"/>
      <c r="L480" s="112"/>
    </row>
    <row r="481" spans="3:12" ht="15.75" customHeight="1">
      <c r="C481" s="43"/>
      <c r="J481" s="112"/>
      <c r="K481" s="112"/>
      <c r="L481" s="112"/>
    </row>
    <row r="482" spans="3:12" ht="15.75" customHeight="1">
      <c r="C482" s="43"/>
      <c r="J482" s="112"/>
      <c r="K482" s="112"/>
      <c r="L482" s="112"/>
    </row>
    <row r="483" spans="3:12" ht="15.75" customHeight="1">
      <c r="C483" s="43"/>
      <c r="J483" s="112"/>
      <c r="K483" s="112"/>
      <c r="L483" s="112"/>
    </row>
    <row r="484" spans="3:12" ht="15.75" customHeight="1">
      <c r="C484" s="43"/>
      <c r="J484" s="112"/>
      <c r="K484" s="112"/>
      <c r="L484" s="112"/>
    </row>
    <row r="485" spans="3:12" ht="15.75" customHeight="1">
      <c r="C485" s="43"/>
      <c r="J485" s="112"/>
      <c r="K485" s="112"/>
      <c r="L485" s="112"/>
    </row>
    <row r="486" spans="3:12" ht="15.75" customHeight="1">
      <c r="C486" s="43"/>
      <c r="J486" s="112"/>
      <c r="K486" s="112"/>
      <c r="L486" s="112"/>
    </row>
    <row r="487" spans="3:12" ht="15.75" customHeight="1">
      <c r="C487" s="43"/>
      <c r="J487" s="112"/>
      <c r="K487" s="112"/>
      <c r="L487" s="112"/>
    </row>
    <row r="488" spans="3:12" ht="15.75" customHeight="1">
      <c r="C488" s="43"/>
      <c r="J488" s="112"/>
      <c r="K488" s="112"/>
      <c r="L488" s="112"/>
    </row>
    <row r="489" spans="3:12" ht="15.75" customHeight="1">
      <c r="C489" s="43"/>
      <c r="J489" s="112"/>
      <c r="K489" s="112"/>
      <c r="L489" s="112"/>
    </row>
    <row r="490" spans="3:12" ht="15.75" customHeight="1">
      <c r="C490" s="43"/>
      <c r="J490" s="112"/>
      <c r="K490" s="112"/>
      <c r="L490" s="112"/>
    </row>
    <row r="491" spans="3:12" ht="15.75" customHeight="1">
      <c r="C491" s="43"/>
      <c r="J491" s="112"/>
      <c r="K491" s="112"/>
      <c r="L491" s="112"/>
    </row>
    <row r="492" spans="3:12" ht="15.75" customHeight="1">
      <c r="C492" s="43"/>
      <c r="J492" s="112"/>
      <c r="K492" s="112"/>
      <c r="L492" s="112"/>
    </row>
    <row r="493" spans="3:12" ht="15.75" customHeight="1">
      <c r="C493" s="43"/>
      <c r="J493" s="112"/>
      <c r="K493" s="112"/>
      <c r="L493" s="112"/>
    </row>
    <row r="494" spans="3:12" ht="15.75" customHeight="1">
      <c r="C494" s="43"/>
      <c r="J494" s="112"/>
      <c r="K494" s="112"/>
      <c r="L494" s="112"/>
    </row>
    <row r="495" spans="3:12" ht="15.75" customHeight="1">
      <c r="C495" s="43"/>
      <c r="J495" s="112"/>
      <c r="K495" s="112"/>
      <c r="L495" s="112"/>
    </row>
    <row r="496" spans="3:12" ht="15.75" customHeight="1">
      <c r="C496" s="43"/>
      <c r="J496" s="112"/>
      <c r="K496" s="112"/>
      <c r="L496" s="112"/>
    </row>
    <row r="497" spans="3:12" ht="15.75" customHeight="1">
      <c r="C497" s="43"/>
      <c r="J497" s="112"/>
      <c r="K497" s="112"/>
      <c r="L497" s="112"/>
    </row>
    <row r="498" spans="3:12" ht="15.75" customHeight="1">
      <c r="C498" s="43"/>
      <c r="J498" s="112"/>
      <c r="K498" s="112"/>
      <c r="L498" s="112"/>
    </row>
    <row r="499" spans="3:12" ht="15.75" customHeight="1">
      <c r="C499" s="43"/>
      <c r="J499" s="112"/>
      <c r="K499" s="112"/>
      <c r="L499" s="112"/>
    </row>
    <row r="500" spans="3:12" ht="15.75" customHeight="1">
      <c r="C500" s="43"/>
      <c r="J500" s="112"/>
      <c r="K500" s="112"/>
      <c r="L500" s="112"/>
    </row>
    <row r="501" spans="3:12" ht="15.75" customHeight="1">
      <c r="C501" s="43"/>
      <c r="J501" s="112"/>
      <c r="K501" s="112"/>
      <c r="L501" s="112"/>
    </row>
    <row r="502" spans="3:12" ht="15.75" customHeight="1">
      <c r="C502" s="43"/>
      <c r="J502" s="112"/>
      <c r="K502" s="112"/>
      <c r="L502" s="112"/>
    </row>
    <row r="503" spans="3:12" ht="15.75" customHeight="1">
      <c r="C503" s="43"/>
      <c r="J503" s="112"/>
      <c r="K503" s="112"/>
      <c r="L503" s="112"/>
    </row>
    <row r="504" spans="3:12" ht="15.75" customHeight="1">
      <c r="C504" s="43"/>
      <c r="J504" s="112"/>
      <c r="K504" s="112"/>
      <c r="L504" s="112"/>
    </row>
    <row r="505" spans="3:12" ht="15.75" customHeight="1">
      <c r="C505" s="43"/>
      <c r="J505" s="112"/>
      <c r="K505" s="112"/>
      <c r="L505" s="112"/>
    </row>
    <row r="506" spans="3:12" ht="15.75" customHeight="1">
      <c r="C506" s="43"/>
      <c r="J506" s="112"/>
      <c r="K506" s="112"/>
      <c r="L506" s="112"/>
    </row>
    <row r="507" spans="3:12" ht="15.75" customHeight="1">
      <c r="C507" s="43"/>
      <c r="J507" s="112"/>
      <c r="K507" s="112"/>
      <c r="L507" s="112"/>
    </row>
    <row r="508" spans="3:12" ht="15.75" customHeight="1">
      <c r="C508" s="43"/>
      <c r="J508" s="112"/>
      <c r="K508" s="112"/>
      <c r="L508" s="112"/>
    </row>
    <row r="509" spans="3:12" ht="15.75" customHeight="1">
      <c r="C509" s="43"/>
      <c r="J509" s="112"/>
      <c r="K509" s="112"/>
      <c r="L509" s="112"/>
    </row>
    <row r="510" spans="3:12" ht="15.75" customHeight="1">
      <c r="C510" s="43"/>
      <c r="J510" s="112"/>
      <c r="K510" s="112"/>
      <c r="L510" s="112"/>
    </row>
    <row r="511" spans="3:12" ht="15.75" customHeight="1">
      <c r="C511" s="43"/>
      <c r="J511" s="112"/>
      <c r="K511" s="112"/>
      <c r="L511" s="112"/>
    </row>
    <row r="512" spans="3:12" ht="15.75" customHeight="1">
      <c r="C512" s="43"/>
      <c r="J512" s="112"/>
      <c r="K512" s="112"/>
      <c r="L512" s="112"/>
    </row>
    <row r="513" spans="3:12" ht="15.75" customHeight="1">
      <c r="C513" s="43"/>
      <c r="J513" s="112"/>
      <c r="K513" s="112"/>
      <c r="L513" s="112"/>
    </row>
    <row r="514" spans="3:12" ht="15.75" customHeight="1">
      <c r="C514" s="43"/>
      <c r="J514" s="112"/>
      <c r="K514" s="112"/>
      <c r="L514" s="112"/>
    </row>
    <row r="515" spans="3:12" ht="15.75" customHeight="1">
      <c r="C515" s="43"/>
      <c r="J515" s="112"/>
      <c r="K515" s="112"/>
      <c r="L515" s="112"/>
    </row>
    <row r="516" spans="3:12" ht="15.75" customHeight="1">
      <c r="C516" s="43"/>
      <c r="J516" s="112"/>
      <c r="K516" s="112"/>
      <c r="L516" s="112"/>
    </row>
    <row r="517" spans="3:12" ht="15.75" customHeight="1">
      <c r="C517" s="43"/>
      <c r="J517" s="112"/>
      <c r="K517" s="112"/>
      <c r="L517" s="112"/>
    </row>
    <row r="518" spans="3:12" ht="15.75" customHeight="1">
      <c r="C518" s="43"/>
      <c r="J518" s="112"/>
      <c r="K518" s="112"/>
      <c r="L518" s="112"/>
    </row>
    <row r="519" spans="3:12" ht="15.75" customHeight="1">
      <c r="C519" s="43"/>
      <c r="J519" s="112"/>
      <c r="K519" s="112"/>
      <c r="L519" s="112"/>
    </row>
    <row r="520" spans="3:12" ht="15.75" customHeight="1">
      <c r="C520" s="43"/>
      <c r="J520" s="112"/>
      <c r="K520" s="112"/>
      <c r="L520" s="112"/>
    </row>
    <row r="521" spans="3:12" ht="15.75" customHeight="1">
      <c r="C521" s="43"/>
      <c r="J521" s="112"/>
      <c r="K521" s="112"/>
      <c r="L521" s="112"/>
    </row>
    <row r="522" spans="3:12" ht="15.75" customHeight="1">
      <c r="C522" s="43"/>
      <c r="J522" s="112"/>
      <c r="K522" s="112"/>
      <c r="L522" s="112"/>
    </row>
    <row r="523" spans="3:12" ht="15.75" customHeight="1">
      <c r="C523" s="43"/>
      <c r="J523" s="112"/>
      <c r="K523" s="112"/>
      <c r="L523" s="112"/>
    </row>
    <row r="524" spans="3:12" ht="15.75" customHeight="1">
      <c r="C524" s="43"/>
      <c r="J524" s="112"/>
      <c r="K524" s="112"/>
      <c r="L524" s="112"/>
    </row>
    <row r="525" spans="3:12" ht="15.75" customHeight="1">
      <c r="C525" s="43"/>
      <c r="J525" s="112"/>
      <c r="K525" s="112"/>
      <c r="L525" s="112"/>
    </row>
    <row r="526" spans="3:12" ht="15.75" customHeight="1">
      <c r="C526" s="43"/>
      <c r="J526" s="112"/>
      <c r="K526" s="112"/>
      <c r="L526" s="112"/>
    </row>
    <row r="527" spans="3:12" ht="15.75" customHeight="1">
      <c r="C527" s="43"/>
      <c r="J527" s="112"/>
      <c r="K527" s="112"/>
      <c r="L527" s="112"/>
    </row>
    <row r="528" spans="3:12" ht="15.75" customHeight="1">
      <c r="C528" s="43"/>
      <c r="J528" s="112"/>
      <c r="K528" s="112"/>
      <c r="L528" s="112"/>
    </row>
    <row r="529" spans="3:12" ht="15.75" customHeight="1">
      <c r="C529" s="43"/>
      <c r="J529" s="112"/>
      <c r="K529" s="112"/>
      <c r="L529" s="112"/>
    </row>
    <row r="530" spans="3:12" ht="15.75" customHeight="1">
      <c r="C530" s="43"/>
      <c r="J530" s="112"/>
      <c r="K530" s="112"/>
      <c r="L530" s="112"/>
    </row>
    <row r="531" spans="3:12" ht="15.75" customHeight="1">
      <c r="C531" s="43"/>
      <c r="J531" s="112"/>
      <c r="K531" s="112"/>
      <c r="L531" s="112"/>
    </row>
    <row r="532" spans="3:12" ht="15.75" customHeight="1">
      <c r="C532" s="43"/>
      <c r="J532" s="112"/>
      <c r="K532" s="112"/>
      <c r="L532" s="112"/>
    </row>
    <row r="533" spans="3:12" ht="15.75" customHeight="1">
      <c r="C533" s="43"/>
      <c r="J533" s="112"/>
      <c r="K533" s="112"/>
      <c r="L533" s="112"/>
    </row>
    <row r="534" spans="3:12" ht="15.75" customHeight="1">
      <c r="C534" s="43"/>
      <c r="J534" s="112"/>
      <c r="K534" s="112"/>
      <c r="L534" s="112"/>
    </row>
    <row r="535" spans="3:12" ht="15.75" customHeight="1">
      <c r="C535" s="43"/>
      <c r="J535" s="112"/>
      <c r="K535" s="112"/>
      <c r="L535" s="112"/>
    </row>
    <row r="536" spans="3:12" ht="15.75" customHeight="1">
      <c r="C536" s="43"/>
      <c r="J536" s="112"/>
      <c r="K536" s="112"/>
      <c r="L536" s="112"/>
    </row>
    <row r="537" spans="3:12" ht="15.75" customHeight="1">
      <c r="C537" s="43"/>
      <c r="J537" s="112"/>
      <c r="K537" s="112"/>
      <c r="L537" s="112"/>
    </row>
    <row r="538" spans="3:12" ht="15.75" customHeight="1">
      <c r="C538" s="43"/>
      <c r="J538" s="112"/>
      <c r="K538" s="112"/>
      <c r="L538" s="112"/>
    </row>
    <row r="539" spans="3:12" ht="15.75" customHeight="1">
      <c r="C539" s="43"/>
      <c r="J539" s="112"/>
      <c r="K539" s="112"/>
      <c r="L539" s="112"/>
    </row>
    <row r="540" spans="3:12" ht="15.75" customHeight="1">
      <c r="C540" s="43"/>
      <c r="J540" s="112"/>
      <c r="K540" s="112"/>
      <c r="L540" s="112"/>
    </row>
    <row r="541" spans="3:12" ht="15.75" customHeight="1">
      <c r="C541" s="43"/>
      <c r="J541" s="112"/>
      <c r="K541" s="112"/>
      <c r="L541" s="112"/>
    </row>
    <row r="542" spans="3:12" ht="15.75" customHeight="1">
      <c r="C542" s="43"/>
      <c r="J542" s="112"/>
      <c r="K542" s="112"/>
      <c r="L542" s="112"/>
    </row>
    <row r="543" spans="3:12" ht="15.75" customHeight="1">
      <c r="C543" s="43"/>
      <c r="J543" s="112"/>
      <c r="K543" s="112"/>
      <c r="L543" s="112"/>
    </row>
    <row r="544" spans="3:12" ht="15.75" customHeight="1">
      <c r="C544" s="43"/>
      <c r="J544" s="112"/>
      <c r="K544" s="112"/>
      <c r="L544" s="112"/>
    </row>
    <row r="545" spans="3:12" ht="15.75" customHeight="1">
      <c r="C545" s="43"/>
      <c r="J545" s="112"/>
      <c r="K545" s="112"/>
      <c r="L545" s="112"/>
    </row>
    <row r="546" spans="3:12" ht="15.75" customHeight="1">
      <c r="C546" s="43"/>
      <c r="J546" s="112"/>
      <c r="K546" s="112"/>
      <c r="L546" s="112"/>
    </row>
    <row r="547" spans="3:12" ht="15.75" customHeight="1">
      <c r="C547" s="43"/>
      <c r="J547" s="112"/>
      <c r="K547" s="112"/>
      <c r="L547" s="112"/>
    </row>
    <row r="548" spans="3:12" ht="15.75" customHeight="1">
      <c r="C548" s="43"/>
      <c r="J548" s="112"/>
      <c r="K548" s="112"/>
      <c r="L548" s="112"/>
    </row>
    <row r="549" spans="3:12" ht="15.75" customHeight="1">
      <c r="C549" s="43"/>
      <c r="J549" s="112"/>
      <c r="K549" s="112"/>
      <c r="L549" s="112"/>
    </row>
    <row r="550" spans="3:12" ht="15.75" customHeight="1">
      <c r="C550" s="43"/>
      <c r="J550" s="112"/>
      <c r="K550" s="112"/>
      <c r="L550" s="112"/>
    </row>
    <row r="551" spans="3:12" ht="15.75" customHeight="1">
      <c r="C551" s="43"/>
      <c r="J551" s="112"/>
      <c r="K551" s="112"/>
      <c r="L551" s="112"/>
    </row>
    <row r="552" spans="3:12" ht="15.75" customHeight="1">
      <c r="C552" s="43"/>
      <c r="J552" s="112"/>
      <c r="K552" s="112"/>
      <c r="L552" s="112"/>
    </row>
    <row r="553" spans="3:12" ht="15.75" customHeight="1">
      <c r="C553" s="43"/>
      <c r="J553" s="112"/>
      <c r="K553" s="112"/>
      <c r="L553" s="112"/>
    </row>
    <row r="554" spans="3:12" ht="15.75" customHeight="1">
      <c r="C554" s="43"/>
      <c r="J554" s="112"/>
      <c r="K554" s="112"/>
      <c r="L554" s="112"/>
    </row>
    <row r="555" spans="3:12" ht="15.75" customHeight="1">
      <c r="C555" s="43"/>
      <c r="J555" s="112"/>
      <c r="K555" s="112"/>
      <c r="L555" s="112"/>
    </row>
    <row r="556" spans="3:12" ht="15.75" customHeight="1">
      <c r="C556" s="43"/>
      <c r="J556" s="112"/>
      <c r="K556" s="112"/>
      <c r="L556" s="112"/>
    </row>
    <row r="557" spans="3:12" ht="15.75" customHeight="1">
      <c r="C557" s="43"/>
      <c r="J557" s="112"/>
      <c r="K557" s="112"/>
      <c r="L557" s="112"/>
    </row>
    <row r="558" spans="3:12" ht="15.75" customHeight="1">
      <c r="C558" s="43"/>
      <c r="J558" s="112"/>
      <c r="K558" s="112"/>
      <c r="L558" s="112"/>
    </row>
    <row r="559" spans="3:12" ht="15.75" customHeight="1">
      <c r="C559" s="43"/>
      <c r="J559" s="112"/>
      <c r="K559" s="112"/>
      <c r="L559" s="112"/>
    </row>
    <row r="560" spans="3:12" ht="15.75" customHeight="1">
      <c r="C560" s="43"/>
      <c r="J560" s="112"/>
      <c r="K560" s="112"/>
      <c r="L560" s="112"/>
    </row>
    <row r="561" spans="3:12" ht="15.75" customHeight="1">
      <c r="C561" s="43"/>
      <c r="J561" s="112"/>
      <c r="K561" s="112"/>
      <c r="L561" s="112"/>
    </row>
    <row r="562" spans="3:12" ht="15.75" customHeight="1">
      <c r="C562" s="43"/>
      <c r="J562" s="112"/>
      <c r="K562" s="112"/>
      <c r="L562" s="112"/>
    </row>
    <row r="563" spans="3:12" ht="15.75" customHeight="1">
      <c r="C563" s="43"/>
      <c r="J563" s="112"/>
      <c r="K563" s="112"/>
      <c r="L563" s="112"/>
    </row>
    <row r="564" spans="3:12" ht="15.75" customHeight="1">
      <c r="C564" s="43"/>
      <c r="J564" s="112"/>
      <c r="K564" s="112"/>
      <c r="L564" s="112"/>
    </row>
    <row r="565" spans="3:12" ht="15.75" customHeight="1">
      <c r="C565" s="43"/>
      <c r="J565" s="112"/>
      <c r="K565" s="112"/>
      <c r="L565" s="112"/>
    </row>
    <row r="566" spans="3:12" ht="15.75" customHeight="1">
      <c r="C566" s="43"/>
      <c r="J566" s="112"/>
      <c r="K566" s="112"/>
      <c r="L566" s="112"/>
    </row>
    <row r="567" spans="3:12" ht="15.75" customHeight="1">
      <c r="C567" s="43"/>
      <c r="J567" s="112"/>
      <c r="K567" s="112"/>
      <c r="L567" s="112"/>
    </row>
    <row r="568" spans="3:12" ht="15.75" customHeight="1">
      <c r="C568" s="43"/>
      <c r="J568" s="112"/>
      <c r="K568" s="112"/>
      <c r="L568" s="112"/>
    </row>
    <row r="569" spans="3:12" ht="15.75" customHeight="1">
      <c r="C569" s="43"/>
      <c r="J569" s="112"/>
      <c r="K569" s="112"/>
      <c r="L569" s="112"/>
    </row>
    <row r="570" spans="3:12" ht="15.75" customHeight="1">
      <c r="C570" s="43"/>
      <c r="J570" s="112"/>
      <c r="K570" s="112"/>
      <c r="L570" s="112"/>
    </row>
    <row r="571" spans="3:12" ht="15.75" customHeight="1">
      <c r="C571" s="43"/>
      <c r="J571" s="112"/>
      <c r="K571" s="112"/>
      <c r="L571" s="112"/>
    </row>
    <row r="572" spans="3:12" ht="15.75" customHeight="1">
      <c r="C572" s="43"/>
      <c r="J572" s="112"/>
      <c r="K572" s="112"/>
      <c r="L572" s="112"/>
    </row>
    <row r="573" spans="3:12" ht="15.75" customHeight="1">
      <c r="C573" s="43"/>
      <c r="J573" s="112"/>
      <c r="K573" s="112"/>
      <c r="L573" s="112"/>
    </row>
    <row r="574" spans="3:12" ht="15.75" customHeight="1">
      <c r="C574" s="43"/>
      <c r="J574" s="112"/>
      <c r="K574" s="112"/>
      <c r="L574" s="112"/>
    </row>
    <row r="575" spans="3:12" ht="15.75" customHeight="1">
      <c r="C575" s="43"/>
      <c r="J575" s="112"/>
      <c r="K575" s="112"/>
      <c r="L575" s="112"/>
    </row>
    <row r="576" spans="3:12" ht="15.75" customHeight="1">
      <c r="C576" s="43"/>
      <c r="J576" s="112"/>
      <c r="K576" s="112"/>
      <c r="L576" s="112"/>
    </row>
    <row r="577" spans="3:12" ht="15.75" customHeight="1">
      <c r="C577" s="43"/>
      <c r="J577" s="112"/>
      <c r="K577" s="112"/>
      <c r="L577" s="112"/>
    </row>
    <row r="578" spans="3:12" ht="15.75" customHeight="1">
      <c r="C578" s="43"/>
      <c r="J578" s="112"/>
      <c r="K578" s="112"/>
      <c r="L578" s="112"/>
    </row>
    <row r="579" spans="3:12" ht="15.75" customHeight="1">
      <c r="C579" s="43"/>
      <c r="J579" s="112"/>
      <c r="K579" s="112"/>
      <c r="L579" s="112"/>
    </row>
    <row r="580" spans="3:12" ht="15.75" customHeight="1">
      <c r="C580" s="43"/>
      <c r="J580" s="112"/>
      <c r="K580" s="112"/>
      <c r="L580" s="112"/>
    </row>
    <row r="581" spans="3:12" ht="15.75" customHeight="1">
      <c r="C581" s="43"/>
      <c r="J581" s="112"/>
      <c r="K581" s="112"/>
      <c r="L581" s="112"/>
    </row>
    <row r="582" spans="3:12" ht="15.75" customHeight="1">
      <c r="C582" s="43"/>
      <c r="J582" s="112"/>
      <c r="K582" s="112"/>
      <c r="L582" s="112"/>
    </row>
    <row r="583" spans="3:12" ht="15.75" customHeight="1">
      <c r="C583" s="43"/>
      <c r="J583" s="112"/>
      <c r="K583" s="112"/>
      <c r="L583" s="112"/>
    </row>
    <row r="584" spans="3:12" ht="15.75" customHeight="1">
      <c r="C584" s="43"/>
      <c r="J584" s="112"/>
      <c r="K584" s="112"/>
      <c r="L584" s="112"/>
    </row>
    <row r="585" spans="3:12" ht="15.75" customHeight="1">
      <c r="C585" s="43"/>
      <c r="J585" s="112"/>
      <c r="K585" s="112"/>
      <c r="L585" s="112"/>
    </row>
    <row r="586" spans="3:12" ht="15.75" customHeight="1">
      <c r="C586" s="43"/>
      <c r="J586" s="112"/>
      <c r="K586" s="112"/>
      <c r="L586" s="112"/>
    </row>
    <row r="587" spans="3:12" ht="15.75" customHeight="1">
      <c r="C587" s="43"/>
      <c r="J587" s="112"/>
      <c r="K587" s="112"/>
      <c r="L587" s="112"/>
    </row>
    <row r="588" spans="3:12" ht="15.75" customHeight="1">
      <c r="C588" s="43"/>
      <c r="J588" s="112"/>
      <c r="K588" s="112"/>
      <c r="L588" s="112"/>
    </row>
    <row r="589" spans="3:12" ht="15.75" customHeight="1">
      <c r="C589" s="43"/>
      <c r="J589" s="112"/>
      <c r="K589" s="112"/>
      <c r="L589" s="112"/>
    </row>
    <row r="590" spans="3:12" ht="15.75" customHeight="1">
      <c r="C590" s="43"/>
      <c r="J590" s="112"/>
      <c r="K590" s="112"/>
      <c r="L590" s="112"/>
    </row>
    <row r="591" spans="3:12" ht="15.75" customHeight="1">
      <c r="C591" s="43"/>
      <c r="J591" s="112"/>
      <c r="K591" s="112"/>
      <c r="L591" s="112"/>
    </row>
    <row r="592" spans="3:12" ht="15.75" customHeight="1">
      <c r="C592" s="43"/>
      <c r="J592" s="112"/>
      <c r="K592" s="112"/>
      <c r="L592" s="112"/>
    </row>
    <row r="593" spans="3:12" ht="15.75" customHeight="1">
      <c r="C593" s="43"/>
      <c r="J593" s="112"/>
      <c r="K593" s="112"/>
      <c r="L593" s="112"/>
    </row>
    <row r="594" spans="3:12" ht="15.75" customHeight="1">
      <c r="C594" s="43"/>
      <c r="J594" s="112"/>
      <c r="K594" s="112"/>
      <c r="L594" s="112"/>
    </row>
    <row r="595" spans="3:12" ht="15.75" customHeight="1">
      <c r="C595" s="43"/>
      <c r="J595" s="112"/>
      <c r="K595" s="112"/>
      <c r="L595" s="112"/>
    </row>
    <row r="596" spans="3:12" ht="15.75" customHeight="1">
      <c r="C596" s="43"/>
      <c r="J596" s="112"/>
      <c r="K596" s="112"/>
      <c r="L596" s="112"/>
    </row>
    <row r="597" spans="3:12" ht="15.75" customHeight="1">
      <c r="C597" s="43"/>
      <c r="J597" s="112"/>
      <c r="K597" s="112"/>
      <c r="L597" s="112"/>
    </row>
    <row r="598" spans="3:12" ht="15.75" customHeight="1">
      <c r="C598" s="43"/>
      <c r="J598" s="112"/>
      <c r="K598" s="112"/>
      <c r="L598" s="112"/>
    </row>
    <row r="599" spans="3:12" ht="15.75" customHeight="1">
      <c r="C599" s="43"/>
      <c r="J599" s="112"/>
      <c r="K599" s="112"/>
      <c r="L599" s="112"/>
    </row>
    <row r="600" spans="3:12" ht="15.75" customHeight="1">
      <c r="C600" s="43"/>
      <c r="J600" s="112"/>
      <c r="K600" s="112"/>
      <c r="L600" s="112"/>
    </row>
    <row r="601" spans="3:12" ht="15.75" customHeight="1">
      <c r="C601" s="43"/>
      <c r="J601" s="112"/>
      <c r="K601" s="112"/>
      <c r="L601" s="112"/>
    </row>
    <row r="602" spans="3:12" ht="15.75" customHeight="1">
      <c r="C602" s="43"/>
      <c r="J602" s="112"/>
      <c r="K602" s="112"/>
      <c r="L602" s="112"/>
    </row>
    <row r="603" spans="3:12" ht="15.75" customHeight="1">
      <c r="C603" s="43"/>
      <c r="J603" s="112"/>
      <c r="K603" s="112"/>
      <c r="L603" s="112"/>
    </row>
    <row r="604" spans="3:12" ht="15.75" customHeight="1">
      <c r="C604" s="43"/>
      <c r="J604" s="112"/>
      <c r="K604" s="112"/>
      <c r="L604" s="112"/>
    </row>
    <row r="605" spans="3:12" ht="15.75" customHeight="1">
      <c r="C605" s="43"/>
      <c r="J605" s="112"/>
      <c r="K605" s="112"/>
      <c r="L605" s="112"/>
    </row>
    <row r="606" spans="3:12" ht="15.75" customHeight="1">
      <c r="C606" s="43"/>
      <c r="J606" s="112"/>
      <c r="K606" s="112"/>
      <c r="L606" s="112"/>
    </row>
    <row r="607" spans="3:12" ht="15.75" customHeight="1">
      <c r="C607" s="43"/>
      <c r="J607" s="112"/>
      <c r="K607" s="112"/>
      <c r="L607" s="112"/>
    </row>
    <row r="608" spans="3:12" ht="15.75" customHeight="1">
      <c r="C608" s="43"/>
      <c r="J608" s="112"/>
      <c r="K608" s="112"/>
      <c r="L608" s="112"/>
    </row>
    <row r="609" spans="3:12" ht="15.75" customHeight="1">
      <c r="C609" s="43"/>
      <c r="J609" s="112"/>
      <c r="K609" s="112"/>
      <c r="L609" s="112"/>
    </row>
    <row r="610" spans="3:12" ht="15.75" customHeight="1">
      <c r="C610" s="43"/>
      <c r="J610" s="112"/>
      <c r="K610" s="112"/>
      <c r="L610" s="112"/>
    </row>
    <row r="611" spans="3:12" ht="15.75" customHeight="1">
      <c r="C611" s="43"/>
      <c r="J611" s="112"/>
      <c r="K611" s="112"/>
      <c r="L611" s="112"/>
    </row>
    <row r="612" spans="3:12" ht="15.75" customHeight="1">
      <c r="C612" s="43"/>
      <c r="J612" s="112"/>
      <c r="K612" s="112"/>
      <c r="L612" s="112"/>
    </row>
    <row r="613" spans="3:12" ht="15.75" customHeight="1">
      <c r="C613" s="43"/>
      <c r="J613" s="112"/>
      <c r="K613" s="112"/>
      <c r="L613" s="112"/>
    </row>
    <row r="614" spans="3:12" ht="15.75" customHeight="1">
      <c r="C614" s="43"/>
      <c r="J614" s="112"/>
      <c r="K614" s="112"/>
      <c r="L614" s="112"/>
    </row>
    <row r="615" spans="3:12" ht="15.75" customHeight="1">
      <c r="C615" s="43"/>
      <c r="J615" s="112"/>
      <c r="K615" s="112"/>
      <c r="L615" s="112"/>
    </row>
    <row r="616" spans="3:12" ht="15.75" customHeight="1">
      <c r="C616" s="43"/>
      <c r="J616" s="112"/>
      <c r="K616" s="112"/>
      <c r="L616" s="112"/>
    </row>
    <row r="617" spans="3:12" ht="15.75" customHeight="1">
      <c r="C617" s="43"/>
      <c r="J617" s="112"/>
      <c r="K617" s="112"/>
      <c r="L617" s="112"/>
    </row>
    <row r="618" spans="3:12" ht="15.75" customHeight="1">
      <c r="C618" s="43"/>
      <c r="J618" s="112"/>
      <c r="K618" s="112"/>
      <c r="L618" s="112"/>
    </row>
    <row r="619" spans="3:12" ht="15.75" customHeight="1">
      <c r="C619" s="43"/>
      <c r="J619" s="112"/>
      <c r="K619" s="112"/>
      <c r="L619" s="112"/>
    </row>
    <row r="620" spans="3:12" ht="15.75" customHeight="1">
      <c r="C620" s="43"/>
      <c r="J620" s="112"/>
      <c r="K620" s="112"/>
      <c r="L620" s="112"/>
    </row>
    <row r="621" spans="3:12" ht="15.75" customHeight="1">
      <c r="C621" s="43"/>
      <c r="J621" s="112"/>
      <c r="K621" s="112"/>
      <c r="L621" s="112"/>
    </row>
    <row r="622" spans="3:12" ht="15.75" customHeight="1">
      <c r="C622" s="43"/>
      <c r="J622" s="112"/>
      <c r="K622" s="112"/>
      <c r="L622" s="112"/>
    </row>
    <row r="623" spans="3:12" ht="15.75" customHeight="1">
      <c r="C623" s="43"/>
      <c r="J623" s="112"/>
      <c r="K623" s="112"/>
      <c r="L623" s="112"/>
    </row>
    <row r="624" spans="3:12" ht="15.75" customHeight="1">
      <c r="C624" s="43"/>
      <c r="J624" s="112"/>
      <c r="K624" s="112"/>
      <c r="L624" s="112"/>
    </row>
    <row r="625" spans="3:12" ht="15.75" customHeight="1">
      <c r="C625" s="43"/>
      <c r="J625" s="112"/>
      <c r="K625" s="112"/>
      <c r="L625" s="112"/>
    </row>
    <row r="626" spans="3:12" ht="15.75" customHeight="1">
      <c r="C626" s="43"/>
      <c r="J626" s="112"/>
      <c r="K626" s="112"/>
      <c r="L626" s="112"/>
    </row>
    <row r="627" spans="3:12" ht="15.75" customHeight="1">
      <c r="C627" s="43"/>
      <c r="J627" s="112"/>
      <c r="K627" s="112"/>
      <c r="L627" s="112"/>
    </row>
    <row r="628" spans="3:12" ht="15.75" customHeight="1">
      <c r="C628" s="43"/>
      <c r="J628" s="112"/>
      <c r="K628" s="112"/>
      <c r="L628" s="112"/>
    </row>
    <row r="629" spans="3:12" ht="15.75" customHeight="1">
      <c r="C629" s="43"/>
      <c r="J629" s="112"/>
      <c r="K629" s="112"/>
      <c r="L629" s="112"/>
    </row>
    <row r="630" spans="3:12" ht="15.75" customHeight="1">
      <c r="C630" s="43"/>
      <c r="J630" s="112"/>
      <c r="K630" s="112"/>
      <c r="L630" s="112"/>
    </row>
    <row r="631" spans="3:12" ht="15.75" customHeight="1">
      <c r="C631" s="43"/>
      <c r="J631" s="112"/>
      <c r="K631" s="112"/>
      <c r="L631" s="112"/>
    </row>
    <row r="632" spans="3:12" ht="15.75" customHeight="1">
      <c r="C632" s="43"/>
      <c r="J632" s="112"/>
      <c r="K632" s="112"/>
      <c r="L632" s="112"/>
    </row>
    <row r="633" spans="3:12" ht="15.75" customHeight="1">
      <c r="C633" s="43"/>
      <c r="J633" s="112"/>
      <c r="K633" s="112"/>
      <c r="L633" s="112"/>
    </row>
    <row r="634" spans="3:12" ht="15.75" customHeight="1">
      <c r="C634" s="43"/>
      <c r="J634" s="112"/>
      <c r="K634" s="112"/>
      <c r="L634" s="112"/>
    </row>
    <row r="635" spans="3:12" ht="15.75" customHeight="1">
      <c r="C635" s="43"/>
      <c r="J635" s="112"/>
      <c r="K635" s="112"/>
      <c r="L635" s="112"/>
    </row>
    <row r="636" spans="3:12" ht="15.75" customHeight="1">
      <c r="C636" s="43"/>
      <c r="J636" s="112"/>
      <c r="K636" s="112"/>
      <c r="L636" s="112"/>
    </row>
    <row r="637" spans="3:12" ht="15.75" customHeight="1">
      <c r="C637" s="43"/>
      <c r="J637" s="112"/>
      <c r="K637" s="112"/>
      <c r="L637" s="112"/>
    </row>
    <row r="638" spans="3:12" ht="15.75" customHeight="1">
      <c r="C638" s="43"/>
      <c r="J638" s="112"/>
      <c r="K638" s="112"/>
      <c r="L638" s="112"/>
    </row>
    <row r="639" spans="3:12" ht="15.75" customHeight="1">
      <c r="C639" s="43"/>
      <c r="J639" s="112"/>
      <c r="K639" s="112"/>
      <c r="L639" s="112"/>
    </row>
    <row r="640" spans="3:12" ht="15.75" customHeight="1">
      <c r="C640" s="43"/>
      <c r="J640" s="112"/>
      <c r="K640" s="112"/>
      <c r="L640" s="112"/>
    </row>
    <row r="641" spans="3:12" ht="15.75" customHeight="1">
      <c r="C641" s="43"/>
      <c r="J641" s="112"/>
      <c r="K641" s="112"/>
      <c r="L641" s="112"/>
    </row>
    <row r="642" spans="3:12" ht="15.75" customHeight="1">
      <c r="C642" s="43"/>
      <c r="J642" s="112"/>
      <c r="K642" s="112"/>
      <c r="L642" s="112"/>
    </row>
    <row r="643" spans="3:12" ht="15.75" customHeight="1">
      <c r="C643" s="43"/>
      <c r="J643" s="112"/>
      <c r="K643" s="112"/>
      <c r="L643" s="112"/>
    </row>
    <row r="644" spans="3:12" ht="15.75" customHeight="1">
      <c r="C644" s="43"/>
      <c r="J644" s="112"/>
      <c r="K644" s="112"/>
      <c r="L644" s="112"/>
    </row>
    <row r="645" spans="3:12" ht="15.75" customHeight="1">
      <c r="C645" s="43"/>
      <c r="J645" s="112"/>
      <c r="K645" s="112"/>
      <c r="L645" s="112"/>
    </row>
    <row r="646" spans="3:12" ht="15.75" customHeight="1">
      <c r="C646" s="43"/>
      <c r="J646" s="112"/>
      <c r="K646" s="112"/>
      <c r="L646" s="112"/>
    </row>
    <row r="647" spans="3:12" ht="15.75" customHeight="1">
      <c r="C647" s="43"/>
      <c r="J647" s="112"/>
      <c r="K647" s="112"/>
      <c r="L647" s="112"/>
    </row>
    <row r="648" spans="3:12" ht="15.75" customHeight="1">
      <c r="C648" s="43"/>
      <c r="J648" s="112"/>
      <c r="K648" s="112"/>
      <c r="L648" s="112"/>
    </row>
    <row r="649" spans="3:12" ht="15.75" customHeight="1">
      <c r="C649" s="43"/>
      <c r="J649" s="112"/>
      <c r="K649" s="112"/>
      <c r="L649" s="112"/>
    </row>
    <row r="650" spans="3:12" ht="15.75" customHeight="1">
      <c r="C650" s="43"/>
      <c r="J650" s="112"/>
      <c r="K650" s="112"/>
      <c r="L650" s="112"/>
    </row>
    <row r="651" spans="3:12" ht="15.75" customHeight="1">
      <c r="C651" s="43"/>
      <c r="J651" s="112"/>
      <c r="K651" s="112"/>
      <c r="L651" s="112"/>
    </row>
    <row r="652" spans="3:12" ht="15.75" customHeight="1">
      <c r="C652" s="43"/>
      <c r="J652" s="112"/>
      <c r="K652" s="112"/>
      <c r="L652" s="112"/>
    </row>
    <row r="653" spans="3:12" ht="15.75" customHeight="1">
      <c r="C653" s="43"/>
      <c r="J653" s="112"/>
      <c r="K653" s="112"/>
      <c r="L653" s="112"/>
    </row>
    <row r="654" spans="3:12" ht="15.75" customHeight="1">
      <c r="C654" s="43"/>
      <c r="J654" s="112"/>
      <c r="K654" s="112"/>
      <c r="L654" s="112"/>
    </row>
    <row r="655" spans="3:12" ht="15.75" customHeight="1">
      <c r="C655" s="43"/>
      <c r="J655" s="112"/>
      <c r="K655" s="112"/>
      <c r="L655" s="112"/>
    </row>
    <row r="656" spans="3:12" ht="15.75" customHeight="1">
      <c r="C656" s="43"/>
      <c r="J656" s="112"/>
      <c r="K656" s="112"/>
      <c r="L656" s="112"/>
    </row>
    <row r="657" spans="3:12" ht="15.75" customHeight="1">
      <c r="C657" s="43"/>
      <c r="J657" s="112"/>
      <c r="K657" s="112"/>
      <c r="L657" s="112"/>
    </row>
    <row r="658" spans="3:12" ht="15.75" customHeight="1">
      <c r="C658" s="43"/>
      <c r="J658" s="112"/>
      <c r="K658" s="112"/>
      <c r="L658" s="112"/>
    </row>
    <row r="659" spans="3:12" ht="15.75" customHeight="1">
      <c r="C659" s="43"/>
      <c r="J659" s="112"/>
      <c r="K659" s="112"/>
      <c r="L659" s="112"/>
    </row>
    <row r="660" spans="3:12" ht="15.75" customHeight="1">
      <c r="C660" s="43"/>
      <c r="J660" s="112"/>
      <c r="K660" s="112"/>
      <c r="L660" s="112"/>
    </row>
    <row r="661" spans="3:12" ht="15.75" customHeight="1">
      <c r="C661" s="43"/>
      <c r="J661" s="112"/>
      <c r="K661" s="112"/>
      <c r="L661" s="112"/>
    </row>
    <row r="662" spans="3:12" ht="15.75" customHeight="1">
      <c r="C662" s="43"/>
      <c r="J662" s="112"/>
      <c r="K662" s="112"/>
      <c r="L662" s="112"/>
    </row>
    <row r="663" spans="3:12" ht="15.75" customHeight="1">
      <c r="C663" s="43"/>
      <c r="J663" s="112"/>
      <c r="K663" s="112"/>
      <c r="L663" s="112"/>
    </row>
    <row r="664" spans="3:12" ht="15.75" customHeight="1">
      <c r="C664" s="43"/>
      <c r="J664" s="112"/>
      <c r="K664" s="112"/>
      <c r="L664" s="112"/>
    </row>
    <row r="665" spans="3:12" ht="15.75" customHeight="1">
      <c r="C665" s="43"/>
      <c r="J665" s="112"/>
      <c r="K665" s="112"/>
      <c r="L665" s="112"/>
    </row>
    <row r="666" spans="3:12" ht="15.75" customHeight="1">
      <c r="C666" s="43"/>
      <c r="J666" s="112"/>
      <c r="K666" s="112"/>
      <c r="L666" s="112"/>
    </row>
    <row r="667" spans="3:12" ht="15.75" customHeight="1">
      <c r="C667" s="43"/>
      <c r="J667" s="112"/>
      <c r="K667" s="112"/>
      <c r="L667" s="112"/>
    </row>
    <row r="668" spans="3:12" ht="15.75" customHeight="1">
      <c r="C668" s="43"/>
      <c r="J668" s="112"/>
      <c r="K668" s="112"/>
      <c r="L668" s="112"/>
    </row>
    <row r="669" spans="3:12" ht="15.75" customHeight="1">
      <c r="C669" s="43"/>
      <c r="J669" s="112"/>
      <c r="K669" s="112"/>
      <c r="L669" s="112"/>
    </row>
    <row r="670" spans="3:12" ht="15.75" customHeight="1">
      <c r="C670" s="43"/>
      <c r="J670" s="112"/>
      <c r="K670" s="112"/>
      <c r="L670" s="112"/>
    </row>
    <row r="671" spans="3:12" ht="15.75" customHeight="1">
      <c r="C671" s="43"/>
      <c r="J671" s="112"/>
      <c r="K671" s="112"/>
      <c r="L671" s="112"/>
    </row>
    <row r="672" spans="3:12" ht="15.75" customHeight="1">
      <c r="C672" s="43"/>
      <c r="J672" s="112"/>
      <c r="K672" s="112"/>
      <c r="L672" s="112"/>
    </row>
    <row r="673" spans="3:12" ht="15.75" customHeight="1">
      <c r="C673" s="43"/>
      <c r="J673" s="112"/>
      <c r="K673" s="112"/>
      <c r="L673" s="112"/>
    </row>
    <row r="674" spans="3:12" ht="15.75" customHeight="1">
      <c r="C674" s="43"/>
      <c r="J674" s="112"/>
      <c r="K674" s="112"/>
      <c r="L674" s="112"/>
    </row>
    <row r="675" spans="3:12" ht="15.75" customHeight="1">
      <c r="C675" s="43"/>
      <c r="J675" s="112"/>
      <c r="K675" s="112"/>
      <c r="L675" s="112"/>
    </row>
    <row r="676" spans="3:12" ht="15.75" customHeight="1">
      <c r="C676" s="43"/>
      <c r="J676" s="112"/>
      <c r="K676" s="112"/>
      <c r="L676" s="112"/>
    </row>
    <row r="677" spans="3:12" ht="15.75" customHeight="1">
      <c r="C677" s="43"/>
      <c r="J677" s="112"/>
      <c r="K677" s="112"/>
      <c r="L677" s="112"/>
    </row>
    <row r="678" spans="3:12" ht="15.75" customHeight="1">
      <c r="C678" s="43"/>
      <c r="J678" s="112"/>
      <c r="K678" s="112"/>
      <c r="L678" s="112"/>
    </row>
    <row r="679" spans="3:12" ht="15.75" customHeight="1">
      <c r="C679" s="43"/>
      <c r="J679" s="112"/>
      <c r="K679" s="112"/>
      <c r="L679" s="112"/>
    </row>
    <row r="680" spans="3:12" ht="15.75" customHeight="1">
      <c r="C680" s="43"/>
      <c r="J680" s="112"/>
      <c r="K680" s="112"/>
      <c r="L680" s="112"/>
    </row>
    <row r="681" spans="3:12" ht="15.75" customHeight="1">
      <c r="C681" s="43"/>
      <c r="J681" s="112"/>
      <c r="K681" s="112"/>
      <c r="L681" s="112"/>
    </row>
    <row r="682" spans="3:12" ht="15.75" customHeight="1">
      <c r="C682" s="43"/>
      <c r="J682" s="112"/>
      <c r="K682" s="112"/>
      <c r="L682" s="112"/>
    </row>
    <row r="683" spans="3:12" ht="15.75" customHeight="1">
      <c r="C683" s="43"/>
      <c r="J683" s="112"/>
      <c r="K683" s="112"/>
      <c r="L683" s="112"/>
    </row>
    <row r="684" spans="3:12" ht="15.75" customHeight="1">
      <c r="C684" s="43"/>
      <c r="J684" s="112"/>
      <c r="K684" s="112"/>
      <c r="L684" s="112"/>
    </row>
    <row r="685" spans="3:12" ht="15.75" customHeight="1">
      <c r="C685" s="43"/>
      <c r="J685" s="112"/>
      <c r="K685" s="112"/>
      <c r="L685" s="112"/>
    </row>
    <row r="686" spans="3:12" ht="15.75" customHeight="1">
      <c r="C686" s="43"/>
      <c r="J686" s="112"/>
      <c r="K686" s="112"/>
      <c r="L686" s="112"/>
    </row>
    <row r="687" spans="3:12" ht="15.75" customHeight="1">
      <c r="C687" s="43"/>
      <c r="J687" s="112"/>
      <c r="K687" s="112"/>
      <c r="L687" s="112"/>
    </row>
    <row r="688" spans="3:12" ht="15.75" customHeight="1">
      <c r="C688" s="43"/>
      <c r="J688" s="112"/>
      <c r="K688" s="112"/>
      <c r="L688" s="112"/>
    </row>
    <row r="689" spans="3:12" ht="15.75" customHeight="1">
      <c r="C689" s="43"/>
      <c r="J689" s="112"/>
      <c r="K689" s="112"/>
      <c r="L689" s="112"/>
    </row>
    <row r="690" spans="3:12" ht="15.75" customHeight="1">
      <c r="C690" s="43"/>
      <c r="J690" s="112"/>
      <c r="K690" s="112"/>
      <c r="L690" s="112"/>
    </row>
    <row r="691" spans="3:12" ht="15.75" customHeight="1">
      <c r="C691" s="43"/>
      <c r="J691" s="112"/>
      <c r="K691" s="112"/>
      <c r="L691" s="112"/>
    </row>
    <row r="692" spans="3:12" ht="15.75" customHeight="1">
      <c r="C692" s="43"/>
      <c r="J692" s="112"/>
      <c r="K692" s="112"/>
      <c r="L692" s="112"/>
    </row>
    <row r="693" spans="3:12" ht="15.75" customHeight="1">
      <c r="C693" s="43"/>
      <c r="J693" s="112"/>
      <c r="K693" s="112"/>
      <c r="L693" s="112"/>
    </row>
    <row r="694" spans="3:12" ht="15.75" customHeight="1">
      <c r="C694" s="43"/>
      <c r="J694" s="112"/>
      <c r="K694" s="112"/>
      <c r="L694" s="112"/>
    </row>
    <row r="695" spans="3:12" ht="15.75" customHeight="1">
      <c r="C695" s="43"/>
      <c r="J695" s="112"/>
      <c r="K695" s="112"/>
      <c r="L695" s="112"/>
    </row>
    <row r="696" spans="3:12" ht="15.75" customHeight="1">
      <c r="C696" s="43"/>
      <c r="J696" s="112"/>
      <c r="K696" s="112"/>
      <c r="L696" s="112"/>
    </row>
    <row r="697" spans="3:12" ht="15.75" customHeight="1">
      <c r="C697" s="43"/>
      <c r="J697" s="112"/>
      <c r="K697" s="112"/>
      <c r="L697" s="112"/>
    </row>
    <row r="698" spans="3:12" ht="15.75" customHeight="1">
      <c r="C698" s="43"/>
      <c r="J698" s="112"/>
      <c r="K698" s="112"/>
      <c r="L698" s="112"/>
    </row>
    <row r="699" spans="3:12" ht="15.75" customHeight="1">
      <c r="C699" s="43"/>
      <c r="J699" s="112"/>
      <c r="K699" s="112"/>
      <c r="L699" s="112"/>
    </row>
    <row r="700" spans="3:12" ht="15.75" customHeight="1">
      <c r="C700" s="43"/>
      <c r="J700" s="112"/>
      <c r="K700" s="112"/>
      <c r="L700" s="112"/>
    </row>
    <row r="701" spans="3:12" ht="15.75" customHeight="1">
      <c r="C701" s="43"/>
      <c r="J701" s="112"/>
      <c r="K701" s="112"/>
      <c r="L701" s="112"/>
    </row>
    <row r="702" spans="3:12" ht="15.75" customHeight="1">
      <c r="C702" s="43"/>
      <c r="J702" s="112"/>
      <c r="K702" s="112"/>
      <c r="L702" s="112"/>
    </row>
    <row r="703" spans="3:12" ht="15.75" customHeight="1">
      <c r="C703" s="43"/>
      <c r="J703" s="112"/>
      <c r="K703" s="112"/>
      <c r="L703" s="112"/>
    </row>
    <row r="704" spans="3:12" ht="15.75" customHeight="1">
      <c r="C704" s="43"/>
      <c r="J704" s="112"/>
      <c r="K704" s="112"/>
      <c r="L704" s="112"/>
    </row>
    <row r="705" spans="3:12" ht="15.75" customHeight="1">
      <c r="C705" s="43"/>
      <c r="J705" s="112"/>
      <c r="K705" s="112"/>
      <c r="L705" s="112"/>
    </row>
    <row r="706" spans="3:12" ht="15.75" customHeight="1">
      <c r="C706" s="43"/>
      <c r="J706" s="112"/>
      <c r="K706" s="112"/>
      <c r="L706" s="112"/>
    </row>
    <row r="707" spans="3:12" ht="15.75" customHeight="1">
      <c r="C707" s="43"/>
      <c r="J707" s="112"/>
      <c r="K707" s="112"/>
      <c r="L707" s="112"/>
    </row>
    <row r="708" spans="3:12" ht="15.75" customHeight="1">
      <c r="C708" s="43"/>
      <c r="J708" s="112"/>
      <c r="K708" s="112"/>
      <c r="L708" s="112"/>
    </row>
    <row r="709" spans="3:12" ht="15.75" customHeight="1">
      <c r="C709" s="43"/>
      <c r="J709" s="112"/>
      <c r="K709" s="112"/>
      <c r="L709" s="112"/>
    </row>
    <row r="710" spans="3:12" ht="15.75" customHeight="1">
      <c r="C710" s="43"/>
      <c r="J710" s="112"/>
      <c r="K710" s="112"/>
      <c r="L710" s="112"/>
    </row>
    <row r="711" spans="3:12" ht="15.75" customHeight="1">
      <c r="C711" s="43"/>
      <c r="J711" s="112"/>
      <c r="K711" s="112"/>
      <c r="L711" s="112"/>
    </row>
    <row r="712" spans="3:12" ht="15.75" customHeight="1">
      <c r="C712" s="43"/>
      <c r="J712" s="112"/>
      <c r="K712" s="112"/>
      <c r="L712" s="112"/>
    </row>
    <row r="713" spans="3:12" ht="15.75" customHeight="1">
      <c r="C713" s="43"/>
      <c r="J713" s="112"/>
      <c r="K713" s="112"/>
      <c r="L713" s="112"/>
    </row>
    <row r="714" spans="3:12" ht="15.75" customHeight="1">
      <c r="C714" s="43"/>
      <c r="J714" s="112"/>
      <c r="K714" s="112"/>
      <c r="L714" s="112"/>
    </row>
    <row r="715" spans="3:12" ht="15.75" customHeight="1">
      <c r="C715" s="43"/>
      <c r="J715" s="112"/>
      <c r="K715" s="112"/>
      <c r="L715" s="112"/>
    </row>
    <row r="716" spans="3:12" ht="15.75" customHeight="1">
      <c r="C716" s="43"/>
      <c r="J716" s="112"/>
      <c r="K716" s="112"/>
      <c r="L716" s="112"/>
    </row>
    <row r="717" spans="3:12" ht="15.75" customHeight="1">
      <c r="C717" s="43"/>
      <c r="J717" s="112"/>
      <c r="K717" s="112"/>
      <c r="L717" s="112"/>
    </row>
    <row r="718" spans="3:12" ht="15.75" customHeight="1">
      <c r="C718" s="43"/>
      <c r="J718" s="112"/>
      <c r="K718" s="112"/>
      <c r="L718" s="112"/>
    </row>
    <row r="719" spans="3:12" ht="15.75" customHeight="1">
      <c r="C719" s="43"/>
      <c r="J719" s="112"/>
      <c r="K719" s="112"/>
      <c r="L719" s="112"/>
    </row>
    <row r="720" spans="3:12" ht="15.75" customHeight="1">
      <c r="C720" s="43"/>
      <c r="J720" s="112"/>
      <c r="K720" s="112"/>
      <c r="L720" s="112"/>
    </row>
    <row r="721" spans="3:12" ht="15.75" customHeight="1">
      <c r="C721" s="43"/>
      <c r="J721" s="112"/>
      <c r="K721" s="112"/>
      <c r="L721" s="112"/>
    </row>
    <row r="722" spans="3:12" ht="15.75" customHeight="1">
      <c r="C722" s="43"/>
      <c r="J722" s="112"/>
      <c r="K722" s="112"/>
      <c r="L722" s="112"/>
    </row>
    <row r="723" spans="3:12" ht="15.75" customHeight="1">
      <c r="C723" s="43"/>
      <c r="J723" s="112"/>
      <c r="K723" s="112"/>
      <c r="L723" s="112"/>
    </row>
    <row r="724" spans="3:12" ht="15.75" customHeight="1">
      <c r="C724" s="43"/>
      <c r="J724" s="112"/>
      <c r="K724" s="112"/>
      <c r="L724" s="112"/>
    </row>
    <row r="725" spans="3:12" ht="15.75" customHeight="1">
      <c r="C725" s="43"/>
      <c r="J725" s="112"/>
      <c r="K725" s="112"/>
      <c r="L725" s="112"/>
    </row>
    <row r="726" spans="3:12" ht="15.75" customHeight="1">
      <c r="C726" s="43"/>
      <c r="J726" s="112"/>
      <c r="K726" s="112"/>
      <c r="L726" s="112"/>
    </row>
    <row r="727" spans="3:12" ht="15.75" customHeight="1">
      <c r="C727" s="43"/>
      <c r="J727" s="112"/>
      <c r="K727" s="112"/>
      <c r="L727" s="112"/>
    </row>
    <row r="728" spans="3:12" ht="15.75" customHeight="1">
      <c r="C728" s="43"/>
      <c r="J728" s="112"/>
      <c r="K728" s="112"/>
      <c r="L728" s="112"/>
    </row>
    <row r="729" spans="3:12" ht="15.75" customHeight="1">
      <c r="C729" s="43"/>
      <c r="J729" s="112"/>
      <c r="K729" s="112"/>
      <c r="L729" s="112"/>
    </row>
    <row r="730" spans="3:12" ht="15.75" customHeight="1">
      <c r="C730" s="43"/>
      <c r="J730" s="112"/>
      <c r="K730" s="112"/>
      <c r="L730" s="112"/>
    </row>
    <row r="731" spans="3:12" ht="15.75" customHeight="1">
      <c r="C731" s="43"/>
      <c r="J731" s="112"/>
      <c r="K731" s="112"/>
      <c r="L731" s="112"/>
    </row>
    <row r="732" spans="3:12" ht="15.75" customHeight="1">
      <c r="C732" s="43"/>
      <c r="J732" s="112"/>
      <c r="K732" s="112"/>
      <c r="L732" s="112"/>
    </row>
    <row r="733" spans="3:12" ht="15.75" customHeight="1">
      <c r="C733" s="43"/>
      <c r="J733" s="112"/>
      <c r="K733" s="112"/>
      <c r="L733" s="112"/>
    </row>
    <row r="734" spans="3:12" ht="15.75" customHeight="1">
      <c r="C734" s="43"/>
      <c r="J734" s="112"/>
      <c r="K734" s="112"/>
      <c r="L734" s="112"/>
    </row>
    <row r="735" spans="3:12" ht="15.75" customHeight="1">
      <c r="C735" s="43"/>
      <c r="J735" s="112"/>
      <c r="K735" s="112"/>
      <c r="L735" s="112"/>
    </row>
    <row r="736" spans="3:12" ht="15.75" customHeight="1">
      <c r="C736" s="43"/>
      <c r="J736" s="112"/>
      <c r="K736" s="112"/>
      <c r="L736" s="112"/>
    </row>
    <row r="737" spans="3:12" ht="15.75" customHeight="1">
      <c r="C737" s="43"/>
      <c r="J737" s="112"/>
      <c r="K737" s="112"/>
      <c r="L737" s="112"/>
    </row>
    <row r="738" spans="3:12" ht="15.75" customHeight="1">
      <c r="C738" s="43"/>
      <c r="J738" s="112"/>
      <c r="K738" s="112"/>
      <c r="L738" s="112"/>
    </row>
    <row r="739" spans="3:12" ht="15.75" customHeight="1">
      <c r="C739" s="43"/>
      <c r="J739" s="112"/>
      <c r="K739" s="112"/>
      <c r="L739" s="112"/>
    </row>
    <row r="740" spans="3:12" ht="15.75" customHeight="1">
      <c r="C740" s="43"/>
      <c r="J740" s="112"/>
      <c r="K740" s="112"/>
      <c r="L740" s="112"/>
    </row>
    <row r="741" spans="3:12" ht="15.75" customHeight="1">
      <c r="C741" s="43"/>
      <c r="J741" s="112"/>
      <c r="K741" s="112"/>
      <c r="L741" s="112"/>
    </row>
    <row r="742" spans="3:12" ht="15.75" customHeight="1">
      <c r="C742" s="43"/>
      <c r="J742" s="112"/>
      <c r="K742" s="112"/>
      <c r="L742" s="112"/>
    </row>
    <row r="743" spans="3:12" ht="15.75" customHeight="1">
      <c r="C743" s="43"/>
      <c r="J743" s="112"/>
      <c r="K743" s="112"/>
      <c r="L743" s="112"/>
    </row>
    <row r="744" spans="3:12" ht="15.75" customHeight="1">
      <c r="C744" s="43"/>
      <c r="J744" s="112"/>
      <c r="K744" s="112"/>
      <c r="L744" s="112"/>
    </row>
    <row r="745" spans="3:12" ht="15.75" customHeight="1">
      <c r="C745" s="43"/>
      <c r="J745" s="112"/>
      <c r="K745" s="112"/>
      <c r="L745" s="112"/>
    </row>
    <row r="746" spans="3:12" ht="15.75" customHeight="1">
      <c r="C746" s="43"/>
      <c r="J746" s="112"/>
      <c r="K746" s="112"/>
      <c r="L746" s="112"/>
    </row>
    <row r="747" spans="3:12" ht="15.75" customHeight="1">
      <c r="C747" s="43"/>
      <c r="J747" s="112"/>
      <c r="K747" s="112"/>
      <c r="L747" s="112"/>
    </row>
    <row r="748" spans="3:12" ht="15.75" customHeight="1">
      <c r="C748" s="43"/>
      <c r="J748" s="112"/>
      <c r="K748" s="112"/>
      <c r="L748" s="112"/>
    </row>
    <row r="749" spans="3:12" ht="15.75" customHeight="1">
      <c r="C749" s="43"/>
      <c r="J749" s="112"/>
      <c r="K749" s="112"/>
      <c r="L749" s="112"/>
    </row>
    <row r="750" spans="3:12" ht="15.75" customHeight="1">
      <c r="C750" s="43"/>
      <c r="J750" s="112"/>
      <c r="K750" s="112"/>
      <c r="L750" s="112"/>
    </row>
    <row r="751" spans="3:12" ht="15.75" customHeight="1">
      <c r="C751" s="43"/>
      <c r="J751" s="112"/>
      <c r="K751" s="112"/>
      <c r="L751" s="112"/>
    </row>
    <row r="752" spans="3:12" ht="15.75" customHeight="1">
      <c r="C752" s="43"/>
      <c r="J752" s="112"/>
      <c r="K752" s="112"/>
      <c r="L752" s="112"/>
    </row>
    <row r="753" spans="3:12" ht="15.75" customHeight="1">
      <c r="C753" s="43"/>
      <c r="J753" s="112"/>
      <c r="K753" s="112"/>
      <c r="L753" s="112"/>
    </row>
    <row r="754" spans="3:12" ht="15.75" customHeight="1">
      <c r="C754" s="43"/>
      <c r="J754" s="112"/>
      <c r="K754" s="112"/>
      <c r="L754" s="112"/>
    </row>
    <row r="755" spans="3:12" ht="15.75" customHeight="1">
      <c r="C755" s="43"/>
      <c r="J755" s="112"/>
      <c r="K755" s="112"/>
      <c r="L755" s="112"/>
    </row>
    <row r="756" spans="3:12" ht="15.75" customHeight="1">
      <c r="C756" s="43"/>
      <c r="J756" s="112"/>
      <c r="K756" s="112"/>
      <c r="L756" s="112"/>
    </row>
    <row r="757" spans="3:12" ht="15.75" customHeight="1">
      <c r="C757" s="43"/>
      <c r="J757" s="112"/>
      <c r="K757" s="112"/>
      <c r="L757" s="112"/>
    </row>
    <row r="758" spans="3:12" ht="15.75" customHeight="1">
      <c r="C758" s="43"/>
      <c r="J758" s="112"/>
      <c r="K758" s="112"/>
      <c r="L758" s="112"/>
    </row>
    <row r="759" spans="3:12" ht="15.75" customHeight="1">
      <c r="C759" s="43"/>
      <c r="J759" s="112"/>
      <c r="K759" s="112"/>
      <c r="L759" s="112"/>
    </row>
    <row r="760" spans="3:12" ht="15.75" customHeight="1">
      <c r="C760" s="43"/>
      <c r="J760" s="112"/>
      <c r="K760" s="112"/>
      <c r="L760" s="112"/>
    </row>
    <row r="761" spans="3:12" ht="15.75" customHeight="1">
      <c r="C761" s="43"/>
      <c r="J761" s="112"/>
      <c r="K761" s="112"/>
      <c r="L761" s="112"/>
    </row>
    <row r="762" spans="3:12" ht="15.75" customHeight="1">
      <c r="C762" s="43"/>
      <c r="J762" s="112"/>
      <c r="K762" s="112"/>
      <c r="L762" s="112"/>
    </row>
    <row r="763" spans="3:12" ht="15.75" customHeight="1">
      <c r="C763" s="43"/>
      <c r="J763" s="112"/>
      <c r="K763" s="112"/>
      <c r="L763" s="112"/>
    </row>
    <row r="764" spans="3:12" ht="15.75" customHeight="1">
      <c r="C764" s="43"/>
      <c r="J764" s="112"/>
      <c r="K764" s="112"/>
      <c r="L764" s="112"/>
    </row>
    <row r="765" spans="3:12" ht="15.75" customHeight="1">
      <c r="C765" s="43"/>
      <c r="J765" s="112"/>
      <c r="K765" s="112"/>
      <c r="L765" s="112"/>
    </row>
    <row r="766" spans="3:12" ht="15.75" customHeight="1">
      <c r="C766" s="43"/>
      <c r="J766" s="112"/>
      <c r="K766" s="112"/>
      <c r="L766" s="112"/>
    </row>
    <row r="767" spans="3:12" ht="15.75" customHeight="1">
      <c r="C767" s="43"/>
      <c r="J767" s="112"/>
      <c r="K767" s="112"/>
      <c r="L767" s="112"/>
    </row>
    <row r="768" spans="3:12" ht="15.75" customHeight="1">
      <c r="C768" s="43"/>
      <c r="J768" s="112"/>
      <c r="K768" s="112"/>
      <c r="L768" s="112"/>
    </row>
    <row r="769" spans="3:12" ht="15.75" customHeight="1">
      <c r="C769" s="43"/>
      <c r="J769" s="112"/>
      <c r="K769" s="112"/>
      <c r="L769" s="112"/>
    </row>
    <row r="770" spans="3:12" ht="15.75" customHeight="1">
      <c r="C770" s="43"/>
      <c r="J770" s="112"/>
      <c r="K770" s="112"/>
      <c r="L770" s="112"/>
    </row>
    <row r="771" spans="3:12" ht="15.75" customHeight="1">
      <c r="C771" s="43"/>
      <c r="J771" s="112"/>
      <c r="K771" s="112"/>
      <c r="L771" s="112"/>
    </row>
    <row r="772" spans="3:12" ht="15.75" customHeight="1">
      <c r="C772" s="43"/>
      <c r="J772" s="112"/>
      <c r="K772" s="112"/>
      <c r="L772" s="112"/>
    </row>
    <row r="773" spans="3:12" ht="15.75" customHeight="1">
      <c r="C773" s="43"/>
      <c r="J773" s="112"/>
      <c r="K773" s="112"/>
      <c r="L773" s="112"/>
    </row>
    <row r="774" spans="3:12" ht="15.75" customHeight="1">
      <c r="C774" s="43"/>
      <c r="J774" s="112"/>
      <c r="K774" s="112"/>
      <c r="L774" s="112"/>
    </row>
    <row r="775" spans="3:12" ht="15.75" customHeight="1">
      <c r="C775" s="43"/>
      <c r="J775" s="112"/>
      <c r="K775" s="112"/>
      <c r="L775" s="112"/>
    </row>
    <row r="776" spans="3:12" ht="15.75" customHeight="1">
      <c r="C776" s="43"/>
      <c r="J776" s="112"/>
      <c r="K776" s="112"/>
      <c r="L776" s="112"/>
    </row>
    <row r="777" spans="3:12" ht="15.75" customHeight="1">
      <c r="C777" s="43"/>
      <c r="J777" s="112"/>
      <c r="K777" s="112"/>
      <c r="L777" s="112"/>
    </row>
    <row r="778" spans="3:12" ht="15.75" customHeight="1">
      <c r="C778" s="43"/>
      <c r="J778" s="112"/>
      <c r="K778" s="112"/>
      <c r="L778" s="112"/>
    </row>
    <row r="779" spans="3:12" ht="15.75" customHeight="1">
      <c r="C779" s="43"/>
      <c r="J779" s="112"/>
      <c r="K779" s="112"/>
      <c r="L779" s="112"/>
    </row>
    <row r="780" spans="3:12" ht="15.75" customHeight="1">
      <c r="C780" s="43"/>
      <c r="J780" s="112"/>
      <c r="K780" s="112"/>
      <c r="L780" s="112"/>
    </row>
    <row r="781" spans="3:12" ht="15.75" customHeight="1">
      <c r="C781" s="43"/>
      <c r="J781" s="112"/>
      <c r="K781" s="112"/>
      <c r="L781" s="112"/>
    </row>
    <row r="782" spans="3:12" ht="15.75" customHeight="1">
      <c r="C782" s="43"/>
      <c r="J782" s="112"/>
      <c r="K782" s="112"/>
      <c r="L782" s="112"/>
    </row>
    <row r="783" spans="3:12" ht="15.75" customHeight="1">
      <c r="C783" s="43"/>
      <c r="J783" s="112"/>
      <c r="K783" s="112"/>
      <c r="L783" s="112"/>
    </row>
    <row r="784" spans="3:12" ht="15.75" customHeight="1">
      <c r="C784" s="43"/>
      <c r="J784" s="112"/>
      <c r="K784" s="112"/>
      <c r="L784" s="112"/>
    </row>
    <row r="785" spans="3:12" ht="15.75" customHeight="1">
      <c r="C785" s="43"/>
      <c r="J785" s="112"/>
      <c r="K785" s="112"/>
      <c r="L785" s="112"/>
    </row>
    <row r="786" spans="3:12" ht="15.75" customHeight="1">
      <c r="C786" s="43"/>
      <c r="J786" s="112"/>
      <c r="K786" s="112"/>
      <c r="L786" s="112"/>
    </row>
    <row r="787" spans="3:12" ht="15.75" customHeight="1">
      <c r="C787" s="43"/>
      <c r="J787" s="112"/>
      <c r="K787" s="112"/>
      <c r="L787" s="112"/>
    </row>
    <row r="788" spans="3:12" ht="15.75" customHeight="1">
      <c r="C788" s="43"/>
      <c r="J788" s="112"/>
      <c r="K788" s="112"/>
      <c r="L788" s="112"/>
    </row>
    <row r="789" spans="3:12" ht="15.75" customHeight="1">
      <c r="C789" s="43"/>
      <c r="J789" s="112"/>
      <c r="K789" s="112"/>
      <c r="L789" s="112"/>
    </row>
    <row r="790" spans="3:12" ht="15.75" customHeight="1">
      <c r="C790" s="43"/>
      <c r="J790" s="112"/>
      <c r="K790" s="112"/>
      <c r="L790" s="112"/>
    </row>
    <row r="791" spans="3:12" ht="15.75" customHeight="1">
      <c r="C791" s="43"/>
      <c r="J791" s="112"/>
      <c r="K791" s="112"/>
      <c r="L791" s="112"/>
    </row>
    <row r="792" spans="3:12" ht="15.75" customHeight="1">
      <c r="C792" s="43"/>
      <c r="J792" s="112"/>
      <c r="K792" s="112"/>
      <c r="L792" s="112"/>
    </row>
    <row r="793" spans="3:12" ht="15.75" customHeight="1">
      <c r="C793" s="43"/>
      <c r="J793" s="112"/>
      <c r="K793" s="112"/>
      <c r="L793" s="112"/>
    </row>
    <row r="794" spans="3:12" ht="15.75" customHeight="1">
      <c r="C794" s="43"/>
      <c r="J794" s="112"/>
      <c r="K794" s="112"/>
      <c r="L794" s="112"/>
    </row>
    <row r="795" spans="3:12" ht="15.75" customHeight="1">
      <c r="C795" s="43"/>
      <c r="J795" s="112"/>
      <c r="K795" s="112"/>
      <c r="L795" s="112"/>
    </row>
    <row r="796" spans="3:12" ht="15.75" customHeight="1">
      <c r="C796" s="43"/>
      <c r="J796" s="112"/>
      <c r="K796" s="112"/>
      <c r="L796" s="112"/>
    </row>
    <row r="797" spans="3:12" ht="15.75" customHeight="1">
      <c r="C797" s="43"/>
      <c r="J797" s="112"/>
      <c r="K797" s="112"/>
      <c r="L797" s="112"/>
    </row>
    <row r="798" spans="3:12" ht="15.75" customHeight="1">
      <c r="C798" s="43"/>
      <c r="J798" s="112"/>
      <c r="K798" s="112"/>
      <c r="L798" s="112"/>
    </row>
    <row r="799" spans="3:12" ht="15.75" customHeight="1">
      <c r="C799" s="43"/>
      <c r="J799" s="112"/>
      <c r="K799" s="112"/>
      <c r="L799" s="112"/>
    </row>
    <row r="800" spans="3:12" ht="15.75" customHeight="1">
      <c r="C800" s="43"/>
      <c r="J800" s="112"/>
      <c r="K800" s="112"/>
      <c r="L800" s="112"/>
    </row>
    <row r="801" spans="3:12" ht="15.75" customHeight="1">
      <c r="C801" s="43"/>
      <c r="J801" s="112"/>
      <c r="K801" s="112"/>
      <c r="L801" s="112"/>
    </row>
    <row r="802" spans="3:12" ht="15.75" customHeight="1">
      <c r="C802" s="43"/>
      <c r="J802" s="112"/>
      <c r="K802" s="112"/>
      <c r="L802" s="112"/>
    </row>
    <row r="803" spans="3:12" ht="15.75" customHeight="1">
      <c r="C803" s="43"/>
      <c r="J803" s="112"/>
      <c r="K803" s="112"/>
      <c r="L803" s="112"/>
    </row>
    <row r="804" spans="3:12" ht="15.75" customHeight="1">
      <c r="C804" s="43"/>
      <c r="J804" s="112"/>
      <c r="K804" s="112"/>
      <c r="L804" s="112"/>
    </row>
    <row r="805" spans="3:12" ht="15.75" customHeight="1">
      <c r="C805" s="43"/>
      <c r="J805" s="112"/>
      <c r="K805" s="112"/>
      <c r="L805" s="112"/>
    </row>
    <row r="806" spans="3:12" ht="15.75" customHeight="1">
      <c r="C806" s="43"/>
      <c r="J806" s="112"/>
      <c r="K806" s="112"/>
      <c r="L806" s="112"/>
    </row>
    <row r="807" spans="3:12" ht="15.75" customHeight="1">
      <c r="C807" s="43"/>
      <c r="J807" s="112"/>
      <c r="K807" s="112"/>
      <c r="L807" s="112"/>
    </row>
    <row r="808" spans="3:12" ht="15.75" customHeight="1">
      <c r="C808" s="43"/>
      <c r="J808" s="112"/>
      <c r="K808" s="112"/>
      <c r="L808" s="112"/>
    </row>
    <row r="809" spans="3:12" ht="15.75" customHeight="1">
      <c r="C809" s="43"/>
      <c r="J809" s="112"/>
      <c r="K809" s="112"/>
      <c r="L809" s="112"/>
    </row>
    <row r="810" spans="3:12" ht="15.75" customHeight="1">
      <c r="C810" s="43"/>
      <c r="J810" s="112"/>
      <c r="K810" s="112"/>
      <c r="L810" s="112"/>
    </row>
    <row r="811" spans="3:12" ht="15.75" customHeight="1">
      <c r="C811" s="43"/>
      <c r="J811" s="112"/>
      <c r="K811" s="112"/>
      <c r="L811" s="112"/>
    </row>
    <row r="812" spans="3:12" ht="15.75" customHeight="1">
      <c r="C812" s="43"/>
      <c r="J812" s="112"/>
      <c r="K812" s="112"/>
      <c r="L812" s="112"/>
    </row>
    <row r="813" spans="3:12" ht="15.75" customHeight="1">
      <c r="C813" s="43"/>
      <c r="J813" s="112"/>
      <c r="K813" s="112"/>
      <c r="L813" s="112"/>
    </row>
    <row r="814" spans="3:12" ht="15.75" customHeight="1">
      <c r="C814" s="43"/>
      <c r="J814" s="112"/>
      <c r="K814" s="112"/>
      <c r="L814" s="112"/>
    </row>
    <row r="815" spans="3:12" ht="15.75" customHeight="1">
      <c r="C815" s="43"/>
      <c r="J815" s="112"/>
      <c r="K815" s="112"/>
      <c r="L815" s="112"/>
    </row>
    <row r="816" spans="3:12" ht="15.75" customHeight="1">
      <c r="C816" s="43"/>
      <c r="J816" s="112"/>
      <c r="K816" s="112"/>
      <c r="L816" s="112"/>
    </row>
    <row r="817" spans="3:12" ht="15.75" customHeight="1">
      <c r="C817" s="43"/>
      <c r="J817" s="112"/>
      <c r="K817" s="112"/>
      <c r="L817" s="112"/>
    </row>
    <row r="818" spans="3:12" ht="15.75" customHeight="1">
      <c r="C818" s="43"/>
      <c r="J818" s="112"/>
      <c r="K818" s="112"/>
      <c r="L818" s="112"/>
    </row>
    <row r="819" spans="3:12" ht="15.75" customHeight="1">
      <c r="C819" s="43"/>
      <c r="J819" s="112"/>
      <c r="K819" s="112"/>
      <c r="L819" s="112"/>
    </row>
    <row r="820" spans="3:12" ht="15.75" customHeight="1">
      <c r="C820" s="43"/>
      <c r="J820" s="112"/>
      <c r="K820" s="112"/>
      <c r="L820" s="112"/>
    </row>
    <row r="821" spans="3:12" ht="15.75" customHeight="1">
      <c r="C821" s="43"/>
      <c r="J821" s="112"/>
      <c r="K821" s="112"/>
      <c r="L821" s="112"/>
    </row>
    <row r="822" spans="3:12" ht="15.75" customHeight="1">
      <c r="C822" s="43"/>
      <c r="J822" s="112"/>
      <c r="K822" s="112"/>
      <c r="L822" s="112"/>
    </row>
    <row r="823" spans="3:12" ht="15.75" customHeight="1">
      <c r="C823" s="43"/>
      <c r="J823" s="112"/>
      <c r="K823" s="112"/>
      <c r="L823" s="112"/>
    </row>
    <row r="824" spans="3:12" ht="15.75" customHeight="1">
      <c r="C824" s="43"/>
      <c r="J824" s="112"/>
      <c r="K824" s="112"/>
      <c r="L824" s="112"/>
    </row>
    <row r="825" spans="3:12" ht="15.75" customHeight="1">
      <c r="C825" s="43"/>
      <c r="J825" s="112"/>
      <c r="K825" s="112"/>
      <c r="L825" s="112"/>
    </row>
    <row r="826" spans="3:12" ht="15.75" customHeight="1">
      <c r="C826" s="43"/>
      <c r="J826" s="112"/>
      <c r="K826" s="112"/>
      <c r="L826" s="112"/>
    </row>
    <row r="827" spans="3:12" ht="15.75" customHeight="1">
      <c r="C827" s="43"/>
      <c r="J827" s="112"/>
      <c r="K827" s="112"/>
      <c r="L827" s="112"/>
    </row>
    <row r="828" spans="3:12" ht="15.75" customHeight="1">
      <c r="C828" s="43"/>
      <c r="J828" s="112"/>
      <c r="K828" s="112"/>
      <c r="L828" s="112"/>
    </row>
    <row r="829" spans="3:12" ht="15.75" customHeight="1">
      <c r="C829" s="43"/>
      <c r="J829" s="112"/>
      <c r="K829" s="112"/>
      <c r="L829" s="112"/>
    </row>
    <row r="830" spans="3:12" ht="15.75" customHeight="1">
      <c r="C830" s="43"/>
      <c r="J830" s="112"/>
      <c r="K830" s="112"/>
      <c r="L830" s="112"/>
    </row>
    <row r="831" spans="3:12" ht="15.75" customHeight="1">
      <c r="C831" s="43"/>
      <c r="J831" s="112"/>
      <c r="K831" s="112"/>
      <c r="L831" s="112"/>
    </row>
    <row r="832" spans="3:12" ht="15.75" customHeight="1">
      <c r="C832" s="43"/>
      <c r="J832" s="112"/>
      <c r="K832" s="112"/>
      <c r="L832" s="112"/>
    </row>
    <row r="833" spans="3:12" ht="15.75" customHeight="1">
      <c r="C833" s="43"/>
      <c r="J833" s="112"/>
      <c r="K833" s="112"/>
      <c r="L833" s="112"/>
    </row>
    <row r="834" spans="3:12" ht="15.75" customHeight="1">
      <c r="C834" s="43"/>
      <c r="J834" s="112"/>
      <c r="K834" s="112"/>
      <c r="L834" s="112"/>
    </row>
    <row r="835" spans="3:12" ht="15.75" customHeight="1">
      <c r="C835" s="43"/>
      <c r="J835" s="112"/>
      <c r="K835" s="112"/>
      <c r="L835" s="112"/>
    </row>
    <row r="836" spans="3:12" ht="15.75" customHeight="1">
      <c r="C836" s="43"/>
      <c r="J836" s="112"/>
      <c r="K836" s="112"/>
      <c r="L836" s="112"/>
    </row>
    <row r="837" spans="3:12" ht="15.75" customHeight="1">
      <c r="C837" s="43"/>
      <c r="J837" s="112"/>
      <c r="K837" s="112"/>
      <c r="L837" s="112"/>
    </row>
    <row r="838" spans="3:12" ht="15.75" customHeight="1">
      <c r="C838" s="43"/>
      <c r="J838" s="112"/>
      <c r="K838" s="112"/>
      <c r="L838" s="112"/>
    </row>
    <row r="839" spans="3:12" ht="15.75" customHeight="1">
      <c r="C839" s="43"/>
      <c r="J839" s="112"/>
      <c r="K839" s="112"/>
      <c r="L839" s="112"/>
    </row>
    <row r="840" spans="3:12" ht="15.75" customHeight="1">
      <c r="C840" s="43"/>
      <c r="J840" s="112"/>
      <c r="K840" s="112"/>
      <c r="L840" s="112"/>
    </row>
    <row r="841" spans="3:12" ht="15.75" customHeight="1">
      <c r="C841" s="43"/>
      <c r="J841" s="112"/>
      <c r="K841" s="112"/>
      <c r="L841" s="112"/>
    </row>
    <row r="842" spans="3:12" ht="15.75" customHeight="1">
      <c r="C842" s="43"/>
      <c r="J842" s="112"/>
      <c r="K842" s="112"/>
      <c r="L842" s="112"/>
    </row>
    <row r="843" spans="3:12" ht="15.75" customHeight="1">
      <c r="C843" s="43"/>
      <c r="J843" s="112"/>
      <c r="K843" s="112"/>
      <c r="L843" s="112"/>
    </row>
    <row r="844" spans="3:12" ht="15.75" customHeight="1">
      <c r="C844" s="43"/>
      <c r="J844" s="112"/>
      <c r="K844" s="112"/>
      <c r="L844" s="112"/>
    </row>
    <row r="845" spans="3:12" ht="15.75" customHeight="1">
      <c r="C845" s="43"/>
      <c r="J845" s="112"/>
      <c r="K845" s="112"/>
      <c r="L845" s="112"/>
    </row>
    <row r="846" spans="3:12" ht="15.75" customHeight="1">
      <c r="C846" s="43"/>
      <c r="J846" s="112"/>
      <c r="K846" s="112"/>
      <c r="L846" s="112"/>
    </row>
    <row r="847" spans="3:12" ht="15.75" customHeight="1">
      <c r="C847" s="43"/>
      <c r="J847" s="112"/>
      <c r="K847" s="112"/>
      <c r="L847" s="112"/>
    </row>
    <row r="848" spans="3:12" ht="15.75" customHeight="1">
      <c r="C848" s="43"/>
      <c r="J848" s="112"/>
      <c r="K848" s="112"/>
      <c r="L848" s="112"/>
    </row>
    <row r="849" spans="3:12" ht="15.75" customHeight="1">
      <c r="C849" s="43"/>
      <c r="J849" s="112"/>
      <c r="K849" s="112"/>
      <c r="L849" s="112"/>
    </row>
    <row r="850" spans="3:12" ht="15.75" customHeight="1">
      <c r="C850" s="43"/>
      <c r="J850" s="112"/>
      <c r="K850" s="112"/>
      <c r="L850" s="112"/>
    </row>
    <row r="851" spans="3:12" ht="15.75" customHeight="1">
      <c r="C851" s="43"/>
      <c r="J851" s="112"/>
      <c r="K851" s="112"/>
      <c r="L851" s="112"/>
    </row>
    <row r="852" spans="3:12" ht="15.75" customHeight="1">
      <c r="C852" s="43"/>
      <c r="J852" s="112"/>
      <c r="K852" s="112"/>
      <c r="L852" s="112"/>
    </row>
    <row r="853" spans="3:12" ht="15.75" customHeight="1">
      <c r="C853" s="43"/>
      <c r="J853" s="112"/>
      <c r="K853" s="112"/>
      <c r="L853" s="112"/>
    </row>
    <row r="854" spans="3:12" ht="15.75" customHeight="1">
      <c r="C854" s="43"/>
      <c r="J854" s="112"/>
      <c r="K854" s="112"/>
      <c r="L854" s="112"/>
    </row>
    <row r="855" spans="3:12" ht="15.75" customHeight="1">
      <c r="C855" s="43"/>
      <c r="J855" s="112"/>
      <c r="K855" s="112"/>
      <c r="L855" s="112"/>
    </row>
    <row r="856" spans="3:12" ht="15.75" customHeight="1">
      <c r="C856" s="43"/>
      <c r="J856" s="112"/>
      <c r="K856" s="112"/>
      <c r="L856" s="112"/>
    </row>
    <row r="857" spans="3:12" ht="15.75" customHeight="1">
      <c r="C857" s="43"/>
      <c r="J857" s="112"/>
      <c r="K857" s="112"/>
      <c r="L857" s="112"/>
    </row>
    <row r="858" spans="3:12" ht="15.75" customHeight="1">
      <c r="C858" s="43"/>
      <c r="J858" s="112"/>
      <c r="K858" s="112"/>
      <c r="L858" s="112"/>
    </row>
    <row r="859" spans="3:12" ht="15.75" customHeight="1">
      <c r="C859" s="43"/>
      <c r="J859" s="112"/>
      <c r="K859" s="112"/>
      <c r="L859" s="112"/>
    </row>
    <row r="860" spans="3:12" ht="15.75" customHeight="1">
      <c r="C860" s="43"/>
      <c r="J860" s="112"/>
      <c r="K860" s="112"/>
      <c r="L860" s="112"/>
    </row>
    <row r="861" spans="3:12" ht="15.75" customHeight="1">
      <c r="C861" s="43"/>
      <c r="J861" s="112"/>
      <c r="K861" s="112"/>
      <c r="L861" s="112"/>
    </row>
    <row r="862" spans="3:12" ht="15.75" customHeight="1">
      <c r="C862" s="43"/>
      <c r="J862" s="112"/>
      <c r="K862" s="112"/>
      <c r="L862" s="112"/>
    </row>
    <row r="863" spans="3:12" ht="15.75" customHeight="1">
      <c r="C863" s="43"/>
      <c r="J863" s="112"/>
      <c r="K863" s="112"/>
      <c r="L863" s="112"/>
    </row>
    <row r="864" spans="3:12" ht="15.75" customHeight="1">
      <c r="C864" s="43"/>
      <c r="J864" s="112"/>
      <c r="K864" s="112"/>
      <c r="L864" s="112"/>
    </row>
    <row r="865" spans="3:12" ht="15.75" customHeight="1">
      <c r="C865" s="43"/>
      <c r="J865" s="112"/>
      <c r="K865" s="112"/>
      <c r="L865" s="112"/>
    </row>
    <row r="866" spans="3:12" ht="15.75" customHeight="1">
      <c r="C866" s="43"/>
      <c r="J866" s="112"/>
      <c r="K866" s="112"/>
      <c r="L866" s="112"/>
    </row>
    <row r="867" spans="3:12" ht="15.75" customHeight="1">
      <c r="C867" s="43"/>
      <c r="J867" s="112"/>
      <c r="K867" s="112"/>
      <c r="L867" s="112"/>
    </row>
    <row r="868" spans="3:12" ht="15.75" customHeight="1">
      <c r="C868" s="43"/>
      <c r="J868" s="112"/>
      <c r="K868" s="112"/>
      <c r="L868" s="112"/>
    </row>
    <row r="869" spans="3:12" ht="15.75" customHeight="1">
      <c r="C869" s="43"/>
      <c r="J869" s="112"/>
      <c r="K869" s="112"/>
      <c r="L869" s="112"/>
    </row>
    <row r="870" spans="3:12" ht="15.75" customHeight="1">
      <c r="C870" s="43"/>
      <c r="J870" s="112"/>
      <c r="K870" s="112"/>
      <c r="L870" s="112"/>
    </row>
    <row r="871" spans="3:12" ht="15.75" customHeight="1">
      <c r="C871" s="43"/>
      <c r="J871" s="112"/>
      <c r="K871" s="112"/>
      <c r="L871" s="112"/>
    </row>
    <row r="872" spans="3:12" ht="15.75" customHeight="1">
      <c r="C872" s="43"/>
      <c r="J872" s="112"/>
      <c r="K872" s="112"/>
      <c r="L872" s="112"/>
    </row>
    <row r="873" spans="3:12" ht="15.75" customHeight="1">
      <c r="C873" s="43"/>
      <c r="J873" s="112"/>
      <c r="K873" s="112"/>
      <c r="L873" s="112"/>
    </row>
    <row r="874" spans="3:12" ht="15.75" customHeight="1">
      <c r="C874" s="43"/>
      <c r="J874" s="112"/>
      <c r="K874" s="112"/>
      <c r="L874" s="112"/>
    </row>
    <row r="875" spans="3:12" ht="15.75" customHeight="1">
      <c r="C875" s="43"/>
      <c r="J875" s="112"/>
      <c r="K875" s="112"/>
      <c r="L875" s="112"/>
    </row>
    <row r="876" spans="3:12" ht="15.75" customHeight="1">
      <c r="C876" s="43"/>
      <c r="J876" s="112"/>
      <c r="K876" s="112"/>
      <c r="L876" s="112"/>
    </row>
    <row r="877" spans="3:12" ht="15.75" customHeight="1">
      <c r="C877" s="43"/>
      <c r="J877" s="112"/>
      <c r="K877" s="112"/>
      <c r="L877" s="112"/>
    </row>
    <row r="878" spans="3:12" ht="15.75" customHeight="1">
      <c r="C878" s="43"/>
      <c r="J878" s="112"/>
      <c r="K878" s="112"/>
      <c r="L878" s="112"/>
    </row>
    <row r="879" spans="3:12" ht="15.75" customHeight="1">
      <c r="C879" s="43"/>
      <c r="J879" s="112"/>
      <c r="K879" s="112"/>
      <c r="L879" s="112"/>
    </row>
    <row r="880" spans="3:12" ht="15.75" customHeight="1">
      <c r="C880" s="43"/>
      <c r="J880" s="112"/>
      <c r="K880" s="112"/>
      <c r="L880" s="112"/>
    </row>
    <row r="881" spans="3:12" ht="15.75" customHeight="1">
      <c r="C881" s="43"/>
      <c r="J881" s="112"/>
      <c r="K881" s="112"/>
      <c r="L881" s="112"/>
    </row>
    <row r="882" spans="3:12" ht="15.75" customHeight="1">
      <c r="C882" s="43"/>
      <c r="J882" s="112"/>
      <c r="K882" s="112"/>
      <c r="L882" s="112"/>
    </row>
    <row r="883" spans="3:12" ht="15.75" customHeight="1">
      <c r="C883" s="43"/>
      <c r="J883" s="112"/>
      <c r="K883" s="112"/>
      <c r="L883" s="112"/>
    </row>
    <row r="884" spans="3:12" ht="15.75" customHeight="1">
      <c r="C884" s="43"/>
      <c r="J884" s="112"/>
      <c r="K884" s="112"/>
      <c r="L884" s="112"/>
    </row>
    <row r="885" spans="3:12" ht="15.75" customHeight="1">
      <c r="C885" s="43"/>
      <c r="J885" s="112"/>
      <c r="K885" s="112"/>
      <c r="L885" s="112"/>
    </row>
    <row r="886" spans="3:12" ht="15.75" customHeight="1">
      <c r="C886" s="43"/>
      <c r="J886" s="112"/>
      <c r="K886" s="112"/>
      <c r="L886" s="112"/>
    </row>
    <row r="887" spans="3:12" ht="15.75" customHeight="1">
      <c r="C887" s="43"/>
      <c r="J887" s="112"/>
      <c r="K887" s="112"/>
      <c r="L887" s="112"/>
    </row>
    <row r="888" spans="3:12" ht="15.75" customHeight="1">
      <c r="C888" s="43"/>
      <c r="J888" s="112"/>
      <c r="K888" s="112"/>
      <c r="L888" s="112"/>
    </row>
    <row r="889" spans="3:12" ht="15.75" customHeight="1">
      <c r="C889" s="43"/>
      <c r="J889" s="112"/>
      <c r="K889" s="112"/>
      <c r="L889" s="112"/>
    </row>
    <row r="890" spans="3:12" ht="15.75" customHeight="1">
      <c r="C890" s="43"/>
      <c r="J890" s="112"/>
      <c r="K890" s="112"/>
      <c r="L890" s="112"/>
    </row>
    <row r="891" spans="3:12" ht="15.75" customHeight="1">
      <c r="C891" s="43"/>
      <c r="J891" s="112"/>
      <c r="K891" s="112"/>
      <c r="L891" s="112"/>
    </row>
    <row r="892" spans="3:12" ht="15.75" customHeight="1">
      <c r="C892" s="43"/>
      <c r="J892" s="112"/>
      <c r="K892" s="112"/>
      <c r="L892" s="112"/>
    </row>
    <row r="893" spans="3:12" ht="15.75" customHeight="1">
      <c r="C893" s="43"/>
      <c r="J893" s="112"/>
      <c r="K893" s="112"/>
      <c r="L893" s="112"/>
    </row>
    <row r="894" spans="3:12" ht="15.75" customHeight="1">
      <c r="C894" s="43"/>
      <c r="J894" s="112"/>
      <c r="K894" s="112"/>
      <c r="L894" s="112"/>
    </row>
    <row r="895" spans="3:12" ht="15.75" customHeight="1">
      <c r="C895" s="43"/>
      <c r="J895" s="112"/>
      <c r="K895" s="112"/>
      <c r="L895" s="112"/>
    </row>
    <row r="896" spans="3:12" ht="15.75" customHeight="1">
      <c r="C896" s="43"/>
      <c r="J896" s="112"/>
      <c r="K896" s="112"/>
      <c r="L896" s="112"/>
    </row>
    <row r="897" spans="3:12" ht="15.75" customHeight="1">
      <c r="C897" s="43"/>
      <c r="J897" s="112"/>
      <c r="K897" s="112"/>
      <c r="L897" s="112"/>
    </row>
    <row r="898" spans="3:12" ht="15.75" customHeight="1">
      <c r="C898" s="43"/>
      <c r="J898" s="112"/>
      <c r="K898" s="112"/>
      <c r="L898" s="112"/>
    </row>
    <row r="899" spans="3:12" ht="15.75" customHeight="1">
      <c r="C899" s="43"/>
      <c r="J899" s="112"/>
      <c r="K899" s="112"/>
      <c r="L899" s="112"/>
    </row>
    <row r="900" spans="3:12" ht="15.75" customHeight="1">
      <c r="C900" s="43"/>
      <c r="J900" s="112"/>
      <c r="K900" s="112"/>
      <c r="L900" s="112"/>
    </row>
    <row r="901" spans="3:12" ht="15.75" customHeight="1">
      <c r="C901" s="43"/>
      <c r="J901" s="112"/>
      <c r="K901" s="112"/>
      <c r="L901" s="112"/>
    </row>
    <row r="902" spans="3:12" ht="15.75" customHeight="1">
      <c r="C902" s="43"/>
      <c r="J902" s="112"/>
      <c r="K902" s="112"/>
      <c r="L902" s="112"/>
    </row>
    <row r="903" spans="3:12" ht="15.75" customHeight="1">
      <c r="C903" s="43"/>
      <c r="J903" s="112"/>
      <c r="K903" s="112"/>
      <c r="L903" s="112"/>
    </row>
    <row r="904" spans="3:12" ht="15.75" customHeight="1">
      <c r="C904" s="43"/>
      <c r="J904" s="112"/>
      <c r="K904" s="112"/>
      <c r="L904" s="112"/>
    </row>
    <row r="905" spans="3:12" ht="15.75" customHeight="1">
      <c r="C905" s="43"/>
      <c r="J905" s="112"/>
      <c r="K905" s="112"/>
      <c r="L905" s="112"/>
    </row>
    <row r="906" spans="3:12" ht="15.75" customHeight="1">
      <c r="C906" s="43"/>
      <c r="J906" s="112"/>
      <c r="K906" s="112"/>
      <c r="L906" s="112"/>
    </row>
    <row r="907" spans="3:12" ht="15.75" customHeight="1">
      <c r="C907" s="43"/>
      <c r="J907" s="112"/>
      <c r="K907" s="112"/>
      <c r="L907" s="112"/>
    </row>
    <row r="908" spans="3:12" ht="15.75" customHeight="1">
      <c r="C908" s="43"/>
      <c r="J908" s="112"/>
      <c r="K908" s="112"/>
      <c r="L908" s="112"/>
    </row>
    <row r="909" spans="3:12" ht="15.75" customHeight="1">
      <c r="C909" s="43"/>
      <c r="J909" s="112"/>
      <c r="K909" s="112"/>
      <c r="L909" s="112"/>
    </row>
    <row r="910" spans="3:12" ht="15.75" customHeight="1">
      <c r="C910" s="43"/>
      <c r="J910" s="112"/>
      <c r="K910" s="112"/>
      <c r="L910" s="112"/>
    </row>
    <row r="911" spans="3:12" ht="15.75" customHeight="1">
      <c r="C911" s="43"/>
      <c r="J911" s="112"/>
      <c r="K911" s="112"/>
      <c r="L911" s="112"/>
    </row>
    <row r="912" spans="3:12" ht="15.75" customHeight="1">
      <c r="C912" s="43"/>
      <c r="J912" s="112"/>
      <c r="K912" s="112"/>
      <c r="L912" s="112"/>
    </row>
    <row r="913" spans="3:12" ht="15.75" customHeight="1">
      <c r="C913" s="43"/>
      <c r="J913" s="112"/>
      <c r="K913" s="112"/>
      <c r="L913" s="112"/>
    </row>
    <row r="914" spans="3:12" ht="15.75" customHeight="1">
      <c r="C914" s="43"/>
      <c r="J914" s="112"/>
      <c r="K914" s="112"/>
      <c r="L914" s="112"/>
    </row>
    <row r="915" spans="3:12" ht="15.75" customHeight="1">
      <c r="C915" s="43"/>
      <c r="J915" s="112"/>
      <c r="K915" s="112"/>
      <c r="L915" s="112"/>
    </row>
    <row r="916" spans="3:12" ht="15.75" customHeight="1">
      <c r="C916" s="43"/>
      <c r="J916" s="112"/>
      <c r="K916" s="112"/>
      <c r="L916" s="112"/>
    </row>
    <row r="917" spans="3:12" ht="15.75" customHeight="1">
      <c r="C917" s="43"/>
      <c r="J917" s="112"/>
      <c r="K917" s="112"/>
      <c r="L917" s="112"/>
    </row>
    <row r="918" spans="3:12" ht="15.75" customHeight="1">
      <c r="C918" s="43"/>
      <c r="J918" s="112"/>
      <c r="K918" s="112"/>
      <c r="L918" s="112"/>
    </row>
    <row r="919" spans="3:12" ht="15.75" customHeight="1">
      <c r="C919" s="43"/>
      <c r="J919" s="112"/>
      <c r="K919" s="112"/>
      <c r="L919" s="112"/>
    </row>
    <row r="920" spans="3:12" ht="15.75" customHeight="1">
      <c r="C920" s="43"/>
      <c r="J920" s="112"/>
      <c r="K920" s="112"/>
      <c r="L920" s="112"/>
    </row>
    <row r="921" spans="3:12" ht="15.75" customHeight="1">
      <c r="C921" s="43"/>
      <c r="J921" s="112"/>
      <c r="K921" s="112"/>
      <c r="L921" s="112"/>
    </row>
    <row r="922" spans="3:12" ht="15.75" customHeight="1">
      <c r="C922" s="43"/>
      <c r="J922" s="112"/>
      <c r="K922" s="112"/>
      <c r="L922" s="112"/>
    </row>
    <row r="923" spans="3:12" ht="15.75" customHeight="1">
      <c r="C923" s="43"/>
      <c r="J923" s="112"/>
      <c r="K923" s="112"/>
      <c r="L923" s="112"/>
    </row>
    <row r="924" spans="3:12" ht="15.75" customHeight="1">
      <c r="C924" s="43"/>
      <c r="J924" s="112"/>
      <c r="K924" s="112"/>
      <c r="L924" s="112"/>
    </row>
    <row r="925" spans="3:12" ht="15.75" customHeight="1">
      <c r="C925" s="43"/>
      <c r="J925" s="112"/>
      <c r="K925" s="112"/>
      <c r="L925" s="112"/>
    </row>
    <row r="926" spans="3:12" ht="15.75" customHeight="1">
      <c r="C926" s="43"/>
      <c r="J926" s="112"/>
      <c r="K926" s="112"/>
      <c r="L926" s="112"/>
    </row>
    <row r="927" spans="3:12" ht="15.75" customHeight="1">
      <c r="C927" s="43"/>
      <c r="J927" s="112"/>
      <c r="K927" s="112"/>
      <c r="L927" s="112"/>
    </row>
    <row r="928" spans="3:12" ht="15.75" customHeight="1">
      <c r="C928" s="43"/>
      <c r="J928" s="112"/>
      <c r="K928" s="112"/>
      <c r="L928" s="112"/>
    </row>
    <row r="929" spans="3:12" ht="15.75" customHeight="1">
      <c r="C929" s="43"/>
      <c r="J929" s="112"/>
      <c r="K929" s="112"/>
      <c r="L929" s="112"/>
    </row>
    <row r="930" spans="3:12" ht="15.75" customHeight="1">
      <c r="C930" s="43"/>
      <c r="J930" s="112"/>
      <c r="K930" s="112"/>
      <c r="L930" s="112"/>
    </row>
    <row r="931" spans="3:12" ht="15.75" customHeight="1">
      <c r="C931" s="43"/>
      <c r="J931" s="112"/>
      <c r="K931" s="112"/>
      <c r="L931" s="112"/>
    </row>
    <row r="932" spans="3:12" ht="15.75" customHeight="1">
      <c r="C932" s="43"/>
      <c r="J932" s="112"/>
      <c r="K932" s="112"/>
      <c r="L932" s="112"/>
    </row>
    <row r="933" spans="3:12" ht="15.75" customHeight="1">
      <c r="C933" s="43"/>
      <c r="J933" s="112"/>
      <c r="K933" s="112"/>
      <c r="L933" s="112"/>
    </row>
    <row r="934" spans="3:12" ht="15.75" customHeight="1">
      <c r="C934" s="43"/>
      <c r="J934" s="112"/>
      <c r="K934" s="112"/>
      <c r="L934" s="112"/>
    </row>
    <row r="935" spans="3:12" ht="15.75" customHeight="1">
      <c r="C935" s="43"/>
      <c r="J935" s="112"/>
      <c r="K935" s="112"/>
      <c r="L935" s="112"/>
    </row>
    <row r="936" spans="3:12" ht="15.75" customHeight="1">
      <c r="C936" s="43"/>
      <c r="J936" s="112"/>
      <c r="K936" s="112"/>
      <c r="L936" s="112"/>
    </row>
    <row r="937" spans="3:12" ht="15.75" customHeight="1">
      <c r="C937" s="43"/>
      <c r="J937" s="112"/>
      <c r="K937" s="112"/>
      <c r="L937" s="112"/>
    </row>
    <row r="938" spans="3:12" ht="15.75" customHeight="1">
      <c r="C938" s="43"/>
      <c r="J938" s="112"/>
      <c r="K938" s="112"/>
      <c r="L938" s="112"/>
    </row>
    <row r="939" spans="3:12" ht="15.75" customHeight="1">
      <c r="C939" s="43"/>
      <c r="J939" s="112"/>
      <c r="K939" s="112"/>
      <c r="L939" s="112"/>
    </row>
    <row r="940" spans="3:12" ht="15.75" customHeight="1">
      <c r="C940" s="43"/>
      <c r="J940" s="112"/>
      <c r="K940" s="112"/>
      <c r="L940" s="112"/>
    </row>
    <row r="941" spans="3:12" ht="15.75" customHeight="1">
      <c r="C941" s="43"/>
      <c r="J941" s="112"/>
      <c r="K941" s="112"/>
      <c r="L941" s="112"/>
    </row>
    <row r="942" spans="3:12" ht="15.75" customHeight="1">
      <c r="C942" s="43"/>
      <c r="J942" s="112"/>
      <c r="K942" s="112"/>
      <c r="L942" s="112"/>
    </row>
    <row r="943" spans="3:12" ht="15.75" customHeight="1">
      <c r="C943" s="43"/>
      <c r="J943" s="112"/>
      <c r="K943" s="112"/>
      <c r="L943" s="112"/>
    </row>
    <row r="944" spans="3:12" ht="15.75" customHeight="1">
      <c r="C944" s="43"/>
      <c r="J944" s="112"/>
      <c r="K944" s="112"/>
      <c r="L944" s="112"/>
    </row>
    <row r="945" spans="3:12" ht="15.75" customHeight="1">
      <c r="C945" s="43"/>
      <c r="J945" s="112"/>
      <c r="K945" s="112"/>
      <c r="L945" s="112"/>
    </row>
    <row r="946" spans="3:12" ht="15.75" customHeight="1">
      <c r="C946" s="43"/>
      <c r="J946" s="112"/>
      <c r="K946" s="112"/>
      <c r="L946" s="112"/>
    </row>
    <row r="947" spans="3:12" ht="15.75" customHeight="1">
      <c r="C947" s="43"/>
      <c r="J947" s="112"/>
      <c r="K947" s="112"/>
      <c r="L947" s="112"/>
    </row>
    <row r="948" spans="3:12" ht="15.75" customHeight="1">
      <c r="C948" s="43"/>
      <c r="J948" s="112"/>
      <c r="K948" s="112"/>
      <c r="L948" s="112"/>
    </row>
    <row r="949" spans="3:12" ht="15.75" customHeight="1">
      <c r="C949" s="43"/>
      <c r="J949" s="112"/>
      <c r="K949" s="112"/>
      <c r="L949" s="112"/>
    </row>
    <row r="950" spans="3:12" ht="15.75" customHeight="1">
      <c r="C950" s="43"/>
      <c r="J950" s="112"/>
      <c r="K950" s="112"/>
      <c r="L950" s="112"/>
    </row>
    <row r="951" spans="3:12" ht="15.75" customHeight="1">
      <c r="C951" s="43"/>
      <c r="J951" s="112"/>
      <c r="K951" s="112"/>
      <c r="L951" s="112"/>
    </row>
    <row r="952" spans="3:12" ht="15.75" customHeight="1">
      <c r="C952" s="43"/>
      <c r="J952" s="112"/>
      <c r="K952" s="112"/>
      <c r="L952" s="112"/>
    </row>
    <row r="953" spans="3:12" ht="15.75" customHeight="1">
      <c r="C953" s="43"/>
      <c r="J953" s="112"/>
      <c r="K953" s="112"/>
      <c r="L953" s="112"/>
    </row>
    <row r="954" spans="3:12" ht="15.75" customHeight="1">
      <c r="C954" s="43"/>
      <c r="J954" s="112"/>
      <c r="K954" s="112"/>
      <c r="L954" s="112"/>
    </row>
    <row r="955" spans="3:12" ht="15.75" customHeight="1">
      <c r="C955" s="43"/>
      <c r="J955" s="112"/>
      <c r="K955" s="112"/>
      <c r="L955" s="112"/>
    </row>
    <row r="956" spans="3:12" ht="15.75" customHeight="1">
      <c r="C956" s="43"/>
      <c r="J956" s="112"/>
      <c r="K956" s="112"/>
      <c r="L956" s="112"/>
    </row>
    <row r="957" spans="3:12" ht="15.75" customHeight="1">
      <c r="C957" s="43"/>
      <c r="J957" s="112"/>
      <c r="K957" s="112"/>
      <c r="L957" s="112"/>
    </row>
    <row r="958" spans="3:12" ht="15.75" customHeight="1">
      <c r="C958" s="43"/>
      <c r="J958" s="112"/>
      <c r="K958" s="112"/>
      <c r="L958" s="112"/>
    </row>
    <row r="959" spans="3:12" ht="15.75" customHeight="1">
      <c r="C959" s="43"/>
      <c r="J959" s="112"/>
      <c r="K959" s="112"/>
      <c r="L959" s="112"/>
    </row>
    <row r="960" spans="3:12" ht="15.75" customHeight="1">
      <c r="C960" s="43"/>
      <c r="J960" s="112"/>
      <c r="K960" s="112"/>
      <c r="L960" s="112"/>
    </row>
    <row r="961" spans="3:12" ht="15.75" customHeight="1">
      <c r="C961" s="43"/>
      <c r="J961" s="112"/>
      <c r="K961" s="112"/>
      <c r="L961" s="112"/>
    </row>
    <row r="962" spans="3:12" ht="15.75" customHeight="1">
      <c r="C962" s="43"/>
      <c r="J962" s="112"/>
      <c r="K962" s="112"/>
      <c r="L962" s="112"/>
    </row>
    <row r="963" spans="3:12" ht="15.75" customHeight="1">
      <c r="C963" s="43"/>
      <c r="J963" s="112"/>
      <c r="K963" s="112"/>
      <c r="L963" s="112"/>
    </row>
    <row r="964" spans="3:12" ht="15.75" customHeight="1">
      <c r="C964" s="43"/>
      <c r="J964" s="112"/>
      <c r="K964" s="112"/>
      <c r="L964" s="112"/>
    </row>
    <row r="965" spans="3:12" ht="15.75" customHeight="1">
      <c r="C965" s="43"/>
      <c r="J965" s="112"/>
      <c r="K965" s="112"/>
      <c r="L965" s="112"/>
    </row>
    <row r="966" spans="3:12" ht="15.75" customHeight="1">
      <c r="C966" s="43"/>
      <c r="J966" s="112"/>
      <c r="K966" s="112"/>
      <c r="L966" s="112"/>
    </row>
    <row r="967" spans="3:12" ht="15.75" customHeight="1">
      <c r="C967" s="43"/>
      <c r="J967" s="112"/>
      <c r="K967" s="112"/>
      <c r="L967" s="112"/>
    </row>
    <row r="968" spans="3:12" ht="15.75" customHeight="1">
      <c r="C968" s="43"/>
      <c r="J968" s="112"/>
      <c r="K968" s="112"/>
      <c r="L968" s="112"/>
    </row>
    <row r="969" spans="3:12" ht="15.75" customHeight="1">
      <c r="C969" s="43"/>
      <c r="J969" s="112"/>
      <c r="K969" s="112"/>
      <c r="L969" s="112"/>
    </row>
    <row r="970" spans="3:12" ht="15.75" customHeight="1">
      <c r="C970" s="43"/>
      <c r="J970" s="112"/>
      <c r="K970" s="112"/>
      <c r="L970" s="112"/>
    </row>
    <row r="971" spans="3:12" ht="15.75" customHeight="1">
      <c r="C971" s="43"/>
      <c r="J971" s="112"/>
      <c r="K971" s="112"/>
      <c r="L971" s="112"/>
    </row>
    <row r="972" spans="3:12" ht="15.75" customHeight="1">
      <c r="C972" s="43"/>
      <c r="J972" s="112"/>
      <c r="K972" s="112"/>
      <c r="L972" s="112"/>
    </row>
    <row r="973" spans="3:12" ht="15.75" customHeight="1">
      <c r="C973" s="43"/>
      <c r="J973" s="112"/>
      <c r="K973" s="112"/>
      <c r="L973" s="112"/>
    </row>
    <row r="974" spans="3:12" ht="15.75" customHeight="1">
      <c r="C974" s="43"/>
      <c r="J974" s="112"/>
      <c r="K974" s="112"/>
      <c r="L974" s="112"/>
    </row>
    <row r="975" spans="3:12" ht="15.75" customHeight="1">
      <c r="C975" s="43"/>
      <c r="J975" s="112"/>
      <c r="K975" s="112"/>
      <c r="L975" s="112"/>
    </row>
    <row r="976" spans="3:12" ht="15.75" customHeight="1">
      <c r="C976" s="43"/>
      <c r="J976" s="112"/>
      <c r="K976" s="112"/>
      <c r="L976" s="112"/>
    </row>
    <row r="977" spans="3:12" ht="15.75" customHeight="1">
      <c r="C977" s="43"/>
      <c r="J977" s="112"/>
      <c r="K977" s="112"/>
      <c r="L977" s="112"/>
    </row>
    <row r="978" spans="3:12" ht="15.75" customHeight="1">
      <c r="C978" s="43"/>
      <c r="J978" s="112"/>
      <c r="K978" s="112"/>
      <c r="L978" s="112"/>
    </row>
    <row r="979" spans="3:12" ht="15.75" customHeight="1">
      <c r="C979" s="43"/>
      <c r="J979" s="112"/>
      <c r="K979" s="112"/>
      <c r="L979" s="112"/>
    </row>
    <row r="980" spans="3:12" ht="15.75" customHeight="1">
      <c r="C980" s="43"/>
      <c r="J980" s="112"/>
      <c r="K980" s="112"/>
      <c r="L980" s="112"/>
    </row>
    <row r="981" spans="3:12" ht="15.75" customHeight="1">
      <c r="C981" s="43"/>
      <c r="J981" s="112"/>
      <c r="K981" s="112"/>
      <c r="L981" s="112"/>
    </row>
    <row r="982" spans="3:12" ht="15.75" customHeight="1">
      <c r="C982" s="43"/>
      <c r="J982" s="112"/>
      <c r="K982" s="112"/>
      <c r="L982" s="112"/>
    </row>
    <row r="983" spans="3:12" ht="15.75" customHeight="1">
      <c r="C983" s="43"/>
      <c r="J983" s="112"/>
      <c r="K983" s="112"/>
      <c r="L983" s="112"/>
    </row>
    <row r="984" spans="3:12" ht="15.75" customHeight="1">
      <c r="C984" s="43"/>
      <c r="J984" s="112"/>
      <c r="K984" s="112"/>
      <c r="L984" s="112"/>
    </row>
    <row r="985" spans="3:12" ht="15.75" customHeight="1">
      <c r="C985" s="43"/>
      <c r="J985" s="112"/>
      <c r="K985" s="112"/>
      <c r="L985" s="112"/>
    </row>
    <row r="986" spans="3:12" ht="15.75" customHeight="1">
      <c r="C986" s="43"/>
      <c r="J986" s="112"/>
      <c r="K986" s="112"/>
      <c r="L986" s="112"/>
    </row>
    <row r="987" spans="3:12" ht="15.75" customHeight="1">
      <c r="C987" s="43"/>
      <c r="J987" s="112"/>
      <c r="K987" s="112"/>
      <c r="L987" s="112"/>
    </row>
    <row r="988" spans="3:12" ht="15.75" customHeight="1">
      <c r="C988" s="43"/>
      <c r="J988" s="112"/>
      <c r="K988" s="112"/>
      <c r="L988" s="112"/>
    </row>
    <row r="989" spans="3:12" ht="15.75" customHeight="1">
      <c r="C989" s="43"/>
      <c r="J989" s="112"/>
      <c r="K989" s="112"/>
      <c r="L989" s="112"/>
    </row>
    <row r="990" spans="3:12" ht="15.75" customHeight="1">
      <c r="C990" s="43"/>
      <c r="J990" s="112"/>
      <c r="K990" s="112"/>
      <c r="L990" s="112"/>
    </row>
    <row r="991" spans="3:12" ht="15.75" customHeight="1">
      <c r="C991" s="43"/>
      <c r="J991" s="112"/>
      <c r="K991" s="112"/>
      <c r="L991" s="112"/>
    </row>
    <row r="992" spans="3:12" ht="15.75" customHeight="1">
      <c r="C992" s="43"/>
      <c r="J992" s="112"/>
      <c r="K992" s="112"/>
      <c r="L992" s="112"/>
    </row>
    <row r="993" spans="3:12" ht="15.75" customHeight="1">
      <c r="C993" s="43"/>
      <c r="J993" s="112"/>
      <c r="K993" s="112"/>
      <c r="L993" s="112"/>
    </row>
    <row r="994" spans="3:12" ht="15.75" customHeight="1">
      <c r="C994" s="43"/>
      <c r="J994" s="112"/>
      <c r="K994" s="112"/>
      <c r="L994" s="112"/>
    </row>
    <row r="995" spans="3:12" ht="15.75" customHeight="1">
      <c r="C995" s="43"/>
      <c r="J995" s="112"/>
      <c r="K995" s="112"/>
      <c r="L995" s="112"/>
    </row>
    <row r="996" spans="3:12" ht="15.75" customHeight="1">
      <c r="C996" s="43"/>
      <c r="J996" s="112"/>
      <c r="K996" s="112"/>
      <c r="L996" s="112"/>
    </row>
    <row r="997" spans="3:12" ht="15.75" customHeight="1">
      <c r="C997" s="43"/>
      <c r="J997" s="112"/>
      <c r="K997" s="112"/>
      <c r="L997" s="112"/>
    </row>
    <row r="998" spans="3:12" ht="15.75" customHeight="1">
      <c r="C998" s="43"/>
      <c r="J998" s="112"/>
      <c r="K998" s="112"/>
      <c r="L998" s="112"/>
    </row>
    <row r="999" spans="3:12" ht="15.75" customHeight="1">
      <c r="C999" s="43"/>
      <c r="J999" s="112"/>
      <c r="K999" s="112"/>
      <c r="L999" s="112"/>
    </row>
    <row r="1000" spans="3:12" ht="15.75" customHeight="1">
      <c r="C1000" s="43"/>
      <c r="J1000" s="112"/>
      <c r="K1000" s="112"/>
      <c r="L1000" s="112"/>
    </row>
  </sheetData>
  <mergeCells count="2">
    <mergeCell ref="J1:M1"/>
    <mergeCell ref="B1:E1"/>
  </mergeCells>
  <pageMargins left="0.7" right="0.7" top="0.75" bottom="0.75" header="0" footer="0"/>
  <pageSetup scale="35" fitToHeight="4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4" workbookViewId="0">
      <selection activeCell="I5" sqref="I5"/>
    </sheetView>
  </sheetViews>
  <sheetFormatPr baseColWidth="10" defaultColWidth="11.1640625" defaultRowHeight="15" customHeight="1"/>
  <cols>
    <col min="1" max="1" width="10.5" customWidth="1"/>
    <col min="2" max="2" width="33.6640625" customWidth="1"/>
    <col min="3" max="3" width="20.83203125" customWidth="1"/>
    <col min="4" max="4" width="33.6640625" customWidth="1"/>
    <col min="5" max="5" width="20.83203125" customWidth="1"/>
    <col min="6" max="6" width="33.6640625" customWidth="1"/>
    <col min="7" max="26" width="10.5" customWidth="1"/>
  </cols>
  <sheetData>
    <row r="1" spans="1:26" ht="46" customHeight="1">
      <c r="B1" s="259" t="s">
        <v>0</v>
      </c>
      <c r="C1" s="260"/>
      <c r="D1" s="260"/>
      <c r="E1" s="260"/>
      <c r="F1" s="260"/>
    </row>
    <row r="2" spans="1:26" ht="50" customHeight="1">
      <c r="B2" s="261" t="s">
        <v>1</v>
      </c>
      <c r="C2" s="260"/>
      <c r="D2" s="260"/>
      <c r="E2" s="260"/>
      <c r="F2" s="260"/>
    </row>
    <row r="3" spans="1:26" ht="22" customHeight="1">
      <c r="B3" s="5"/>
      <c r="C3" s="7"/>
      <c r="D3" s="7"/>
      <c r="E3" s="7"/>
      <c r="F3" s="7"/>
    </row>
    <row r="4" spans="1:26" ht="26" customHeight="1">
      <c r="A4" s="8"/>
      <c r="B4" s="9" t="s">
        <v>2</v>
      </c>
      <c r="C4" s="8"/>
      <c r="D4" s="9" t="s">
        <v>3</v>
      </c>
      <c r="E4" s="8"/>
      <c r="F4" s="9" t="s"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6" customHeight="1">
      <c r="B5" s="10" t="s">
        <v>5</v>
      </c>
      <c r="D5" s="10" t="s">
        <v>7</v>
      </c>
      <c r="F5" s="10" t="s">
        <v>8</v>
      </c>
    </row>
    <row r="6" spans="1:26" ht="26" customHeight="1">
      <c r="B6" s="12" t="s">
        <v>9</v>
      </c>
      <c r="D6" s="12" t="s">
        <v>11</v>
      </c>
      <c r="F6" s="12" t="s">
        <v>12</v>
      </c>
    </row>
    <row r="7" spans="1:26" ht="26" customHeight="1">
      <c r="B7" s="14" t="s">
        <v>13</v>
      </c>
      <c r="D7" s="15" t="s">
        <v>15</v>
      </c>
      <c r="F7" s="14" t="s">
        <v>16</v>
      </c>
    </row>
    <row r="8" spans="1:26" ht="26" customHeight="1">
      <c r="B8" s="15" t="s">
        <v>17</v>
      </c>
      <c r="D8" s="15" t="s">
        <v>18</v>
      </c>
      <c r="F8" s="16" t="s">
        <v>19</v>
      </c>
    </row>
    <row r="9" spans="1:26" ht="26" customHeight="1">
      <c r="B9" s="17" t="s">
        <v>20</v>
      </c>
      <c r="D9" s="18" t="s">
        <v>21</v>
      </c>
      <c r="F9" s="28" t="s">
        <v>23</v>
      </c>
    </row>
    <row r="10" spans="1:26" ht="26" customHeight="1"/>
    <row r="11" spans="1:26" ht="26" customHeight="1">
      <c r="A11" s="8"/>
      <c r="B11" s="9" t="s">
        <v>31</v>
      </c>
      <c r="C11" s="8"/>
      <c r="D11" s="9" t="s">
        <v>32</v>
      </c>
      <c r="E11" s="8"/>
      <c r="F11" s="9" t="s">
        <v>33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6" customHeight="1">
      <c r="B12" s="10" t="s">
        <v>34</v>
      </c>
      <c r="D12" s="10" t="s">
        <v>35</v>
      </c>
      <c r="F12" s="10" t="s">
        <v>36</v>
      </c>
    </row>
    <row r="13" spans="1:26" ht="26" customHeight="1">
      <c r="B13" s="12" t="s">
        <v>37</v>
      </c>
      <c r="D13" s="12" t="s">
        <v>38</v>
      </c>
      <c r="F13" s="30"/>
    </row>
    <row r="14" spans="1:26" ht="26" customHeight="1">
      <c r="B14" s="14" t="s">
        <v>39</v>
      </c>
      <c r="D14" s="14" t="s">
        <v>40</v>
      </c>
      <c r="F14" s="32"/>
    </row>
    <row r="15" spans="1:26" ht="26" customHeight="1">
      <c r="B15" s="15" t="s">
        <v>42</v>
      </c>
      <c r="D15" s="15" t="s">
        <v>43</v>
      </c>
      <c r="F15" s="32"/>
    </row>
    <row r="16" spans="1:26" ht="26" customHeight="1">
      <c r="B16" s="17" t="s">
        <v>44</v>
      </c>
      <c r="D16" s="17" t="s">
        <v>45</v>
      </c>
      <c r="F16" s="34"/>
    </row>
    <row r="17" spans="1:26" ht="26" customHeight="1"/>
    <row r="18" spans="1:26" ht="26" customHeight="1">
      <c r="A18" s="8"/>
      <c r="B18" s="9" t="s">
        <v>46</v>
      </c>
      <c r="C18" s="8"/>
      <c r="D18" s="9" t="s">
        <v>47</v>
      </c>
      <c r="E18" s="8"/>
      <c r="F18" s="9" t="s">
        <v>48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6" customHeight="1">
      <c r="B19" s="10" t="s">
        <v>49</v>
      </c>
      <c r="D19" s="10" t="s">
        <v>50</v>
      </c>
      <c r="F19" s="10" t="s">
        <v>51</v>
      </c>
    </row>
    <row r="20" spans="1:26" ht="26" customHeight="1">
      <c r="B20" s="12" t="s">
        <v>52</v>
      </c>
      <c r="D20" s="36" t="s">
        <v>53</v>
      </c>
      <c r="F20" s="12" t="s">
        <v>55</v>
      </c>
    </row>
    <row r="21" spans="1:26" ht="26" customHeight="1">
      <c r="B21" s="16" t="s">
        <v>56</v>
      </c>
      <c r="D21" s="14" t="s">
        <v>57</v>
      </c>
      <c r="F21" s="15" t="s">
        <v>58</v>
      </c>
    </row>
    <row r="22" spans="1:26" ht="26" customHeight="1">
      <c r="B22" s="16" t="s">
        <v>59</v>
      </c>
      <c r="D22" s="14" t="s">
        <v>60</v>
      </c>
      <c r="F22" s="14" t="s">
        <v>61</v>
      </c>
    </row>
    <row r="23" spans="1:26" ht="26" customHeight="1">
      <c r="B23" s="18" t="s">
        <v>62</v>
      </c>
      <c r="D23" s="17" t="s">
        <v>63</v>
      </c>
      <c r="F23" s="17" t="s">
        <v>64</v>
      </c>
    </row>
    <row r="24" spans="1:26" ht="26" customHeight="1"/>
    <row r="25" spans="1:26" ht="26" customHeight="1">
      <c r="A25" s="8"/>
      <c r="B25" s="9" t="s">
        <v>65</v>
      </c>
      <c r="C25" s="8"/>
      <c r="D25" s="9" t="s">
        <v>66</v>
      </c>
      <c r="E25" s="8"/>
      <c r="F25" s="9" t="s">
        <v>67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6" customHeight="1">
      <c r="B26" s="10" t="s">
        <v>68</v>
      </c>
      <c r="D26" s="10" t="s">
        <v>69</v>
      </c>
      <c r="F26" s="10" t="s">
        <v>70</v>
      </c>
    </row>
    <row r="27" spans="1:26" ht="26" customHeight="1">
      <c r="B27" s="12" t="s">
        <v>71</v>
      </c>
      <c r="D27" s="12" t="s">
        <v>72</v>
      </c>
      <c r="F27" s="36" t="s">
        <v>73</v>
      </c>
    </row>
    <row r="28" spans="1:26" ht="26" customHeight="1">
      <c r="B28" s="14" t="s">
        <v>74</v>
      </c>
      <c r="D28" s="14" t="s">
        <v>75</v>
      </c>
      <c r="F28" s="14" t="s">
        <v>76</v>
      </c>
    </row>
    <row r="29" spans="1:26" ht="26" customHeight="1">
      <c r="B29" s="15" t="s">
        <v>77</v>
      </c>
      <c r="D29" s="15" t="s">
        <v>78</v>
      </c>
      <c r="F29" s="15" t="s">
        <v>79</v>
      </c>
    </row>
    <row r="30" spans="1:26" ht="26" customHeight="1">
      <c r="B30" s="17" t="s">
        <v>80</v>
      </c>
      <c r="D30" s="17" t="s">
        <v>81</v>
      </c>
      <c r="F30" s="18" t="s">
        <v>82</v>
      </c>
    </row>
    <row r="31" spans="1:26" ht="26" customHeight="1"/>
    <row r="32" spans="1:26" ht="26" customHeight="1">
      <c r="A32" s="8"/>
      <c r="B32" s="9" t="s">
        <v>83</v>
      </c>
      <c r="C32" s="8"/>
      <c r="D32" s="9" t="s">
        <v>84</v>
      </c>
      <c r="E32" s="8"/>
      <c r="F32" s="9" t="s">
        <v>85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6" customHeight="1">
      <c r="B33" s="10" t="s">
        <v>86</v>
      </c>
      <c r="D33" s="10" t="s">
        <v>87</v>
      </c>
      <c r="F33" s="10" t="s">
        <v>88</v>
      </c>
    </row>
    <row r="34" spans="1:26" ht="26" customHeight="1">
      <c r="B34" s="12" t="s">
        <v>90</v>
      </c>
      <c r="D34" s="12" t="s">
        <v>91</v>
      </c>
      <c r="F34" s="12" t="s">
        <v>92</v>
      </c>
    </row>
    <row r="35" spans="1:26" ht="26" customHeight="1">
      <c r="B35" s="14" t="s">
        <v>93</v>
      </c>
      <c r="D35" s="14" t="s">
        <v>94</v>
      </c>
      <c r="F35" s="16" t="s">
        <v>95</v>
      </c>
    </row>
    <row r="36" spans="1:26" ht="26" customHeight="1">
      <c r="B36" s="15" t="s">
        <v>96</v>
      </c>
      <c r="D36" s="15" t="s">
        <v>97</v>
      </c>
      <c r="F36" s="14" t="s">
        <v>98</v>
      </c>
    </row>
    <row r="37" spans="1:26" ht="26" customHeight="1">
      <c r="B37" s="17" t="s">
        <v>99</v>
      </c>
      <c r="D37" s="17" t="s">
        <v>100</v>
      </c>
      <c r="F37" s="28" t="s">
        <v>101</v>
      </c>
    </row>
    <row r="38" spans="1:26" ht="26" customHeight="1"/>
    <row r="39" spans="1:26" ht="26" customHeight="1">
      <c r="A39" s="8"/>
      <c r="B39" s="9" t="s">
        <v>102</v>
      </c>
      <c r="C39" s="8"/>
      <c r="D39" s="9" t="s">
        <v>103</v>
      </c>
      <c r="E39" s="8"/>
      <c r="F39" s="9" t="s">
        <v>104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6" customHeight="1">
      <c r="B40" s="10" t="s">
        <v>105</v>
      </c>
      <c r="D40" s="10" t="s">
        <v>106</v>
      </c>
      <c r="F40" s="10" t="s">
        <v>107</v>
      </c>
    </row>
    <row r="41" spans="1:26" ht="26" customHeight="1">
      <c r="B41" s="12" t="s">
        <v>108</v>
      </c>
      <c r="D41" s="12" t="s">
        <v>109</v>
      </c>
      <c r="F41" s="12" t="s">
        <v>110</v>
      </c>
    </row>
    <row r="42" spans="1:26" ht="26" customHeight="1">
      <c r="B42" s="15" t="s">
        <v>111</v>
      </c>
      <c r="D42" s="14" t="s">
        <v>112</v>
      </c>
      <c r="F42" s="14" t="s">
        <v>113</v>
      </c>
    </row>
    <row r="43" spans="1:26" ht="26" customHeight="1">
      <c r="B43" s="14" t="s">
        <v>114</v>
      </c>
      <c r="D43" s="15" t="s">
        <v>115</v>
      </c>
      <c r="F43" s="15" t="s">
        <v>116</v>
      </c>
    </row>
    <row r="44" spans="1:26" ht="26" customHeight="1">
      <c r="B44" s="17" t="s">
        <v>117</v>
      </c>
      <c r="D44" s="17" t="s">
        <v>118</v>
      </c>
      <c r="F44" s="17" t="s">
        <v>119</v>
      </c>
    </row>
    <row r="45" spans="1:26" ht="26" customHeight="1"/>
    <row r="46" spans="1:26" ht="26" customHeight="1">
      <c r="A46" s="8"/>
      <c r="B46" s="9" t="s">
        <v>120</v>
      </c>
      <c r="C46" s="8"/>
      <c r="D46" s="9" t="s">
        <v>121</v>
      </c>
      <c r="E46" s="8"/>
      <c r="F46" s="9" t="s">
        <v>122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6" customHeight="1">
      <c r="B47" s="10" t="s">
        <v>123</v>
      </c>
      <c r="D47" s="10" t="s">
        <v>124</v>
      </c>
      <c r="F47" s="10" t="s">
        <v>125</v>
      </c>
    </row>
    <row r="48" spans="1:26" ht="26" customHeight="1">
      <c r="B48" s="12" t="s">
        <v>126</v>
      </c>
      <c r="C48" s="43"/>
      <c r="D48" s="12" t="s">
        <v>127</v>
      </c>
      <c r="F48" s="12" t="s">
        <v>128</v>
      </c>
    </row>
    <row r="49" spans="1:26" ht="26" customHeight="1">
      <c r="B49" s="15" t="s">
        <v>129</v>
      </c>
      <c r="C49" s="43"/>
      <c r="D49" s="14" t="s">
        <v>130</v>
      </c>
      <c r="F49" s="15" t="s">
        <v>131</v>
      </c>
    </row>
    <row r="50" spans="1:26" ht="26" customHeight="1">
      <c r="B50" s="15" t="s">
        <v>132</v>
      </c>
      <c r="C50" s="43"/>
      <c r="D50" s="15" t="s">
        <v>133</v>
      </c>
      <c r="F50" s="14" t="s">
        <v>134</v>
      </c>
      <c r="G50" s="43"/>
    </row>
    <row r="51" spans="1:26" ht="26" customHeight="1">
      <c r="B51" s="18" t="s">
        <v>135</v>
      </c>
      <c r="C51" s="43"/>
      <c r="D51" s="17" t="s">
        <v>136</v>
      </c>
      <c r="F51" s="17" t="s">
        <v>137</v>
      </c>
      <c r="G51" s="43"/>
    </row>
    <row r="52" spans="1:26" ht="26" customHeight="1"/>
    <row r="53" spans="1:26" ht="26" customHeight="1">
      <c r="A53" s="8"/>
      <c r="B53" s="9" t="s">
        <v>138</v>
      </c>
      <c r="C53" s="8"/>
      <c r="D53" s="9" t="s">
        <v>139</v>
      </c>
      <c r="E53" s="8"/>
      <c r="F53" s="9" t="s">
        <v>140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6" customHeight="1">
      <c r="B54" s="10" t="s">
        <v>141</v>
      </c>
      <c r="D54" s="10" t="s">
        <v>142</v>
      </c>
      <c r="F54" s="10" t="s">
        <v>143</v>
      </c>
    </row>
    <row r="55" spans="1:26" ht="26" customHeight="1">
      <c r="B55" s="12" t="s">
        <v>144</v>
      </c>
      <c r="C55" s="43"/>
      <c r="D55" s="36" t="s">
        <v>145</v>
      </c>
      <c r="F55" s="12" t="s">
        <v>146</v>
      </c>
    </row>
    <row r="56" spans="1:26" ht="26" customHeight="1">
      <c r="B56" s="14" t="s">
        <v>147</v>
      </c>
      <c r="C56" s="43"/>
      <c r="D56" s="14" t="s">
        <v>148</v>
      </c>
      <c r="F56" s="14" t="s">
        <v>149</v>
      </c>
    </row>
    <row r="57" spans="1:26" ht="26" customHeight="1">
      <c r="B57" s="15" t="s">
        <v>150</v>
      </c>
      <c r="C57" s="43"/>
      <c r="D57" s="14" t="s">
        <v>151</v>
      </c>
      <c r="F57" s="16" t="s">
        <v>152</v>
      </c>
      <c r="G57" s="43"/>
    </row>
    <row r="58" spans="1:26" ht="26" customHeight="1">
      <c r="B58" s="17" t="s">
        <v>153</v>
      </c>
      <c r="C58" s="43"/>
      <c r="D58" s="17" t="s">
        <v>154</v>
      </c>
      <c r="F58" s="28" t="s">
        <v>155</v>
      </c>
      <c r="G58" s="43"/>
    </row>
    <row r="59" spans="1:26" ht="15.75" customHeight="1"/>
    <row r="60" spans="1:26" ht="15.75" customHeight="1"/>
    <row r="61" spans="1:26" ht="15.75" customHeight="1"/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F1"/>
    <mergeCell ref="B2:F2"/>
  </mergeCells>
  <pageMargins left="0.7" right="0.7" top="0.75" bottom="0.75" header="0" footer="0"/>
  <pageSetup scale="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A27" workbookViewId="0">
      <selection activeCell="C21" sqref="C21"/>
    </sheetView>
  </sheetViews>
  <sheetFormatPr baseColWidth="10" defaultColWidth="11.1640625" defaultRowHeight="15" customHeight="1"/>
  <cols>
    <col min="1" max="1" width="10.5" customWidth="1"/>
    <col min="2" max="2" width="33.6640625" customWidth="1"/>
    <col min="3" max="3" width="5.5" customWidth="1"/>
    <col min="4" max="4" width="33.6640625" customWidth="1"/>
    <col min="5" max="5" width="10.5" customWidth="1"/>
    <col min="6" max="6" width="33.6640625" customWidth="1"/>
    <col min="7" max="7" width="5.5" customWidth="1"/>
    <col min="8" max="8" width="33.6640625" customWidth="1"/>
    <col min="9" max="26" width="10.5" customWidth="1"/>
  </cols>
  <sheetData>
    <row r="1" spans="1:26" ht="50" customHeight="1">
      <c r="B1" s="259" t="s">
        <v>0</v>
      </c>
      <c r="C1" s="260"/>
      <c r="D1" s="260"/>
      <c r="E1" s="260"/>
      <c r="F1" s="260"/>
      <c r="G1" s="260"/>
      <c r="H1" s="260"/>
    </row>
    <row r="2" spans="1:26" ht="50" customHeight="1">
      <c r="B2" s="261" t="s">
        <v>168</v>
      </c>
      <c r="C2" s="260"/>
      <c r="D2" s="260"/>
      <c r="E2" s="260"/>
      <c r="F2" s="260"/>
      <c r="G2" s="260"/>
      <c r="H2" s="260"/>
    </row>
    <row r="3" spans="1:26" ht="22.5" customHeight="1">
      <c r="B3" s="5"/>
      <c r="C3" s="7"/>
      <c r="D3" s="7"/>
      <c r="E3" s="7"/>
      <c r="F3" s="7"/>
      <c r="H3" s="7"/>
    </row>
    <row r="4" spans="1:26" ht="27" customHeight="1">
      <c r="A4" s="8"/>
      <c r="B4" s="9" t="s">
        <v>2</v>
      </c>
      <c r="C4" s="8"/>
      <c r="D4" s="9" t="s">
        <v>3</v>
      </c>
      <c r="E4" s="8"/>
      <c r="F4" s="9" t="s">
        <v>4</v>
      </c>
      <c r="G4" s="8"/>
      <c r="H4" s="9" t="s">
        <v>31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7" customHeight="1">
      <c r="A5" s="43"/>
      <c r="B5" s="59" t="s">
        <v>130</v>
      </c>
      <c r="C5" s="43"/>
      <c r="D5" s="59" t="s">
        <v>127</v>
      </c>
      <c r="E5" s="43"/>
      <c r="F5" s="59" t="s">
        <v>53</v>
      </c>
      <c r="G5" s="43"/>
      <c r="H5" s="59" t="s">
        <v>63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7" customHeight="1">
      <c r="A6" s="43"/>
      <c r="B6" s="14" t="s">
        <v>78</v>
      </c>
      <c r="C6" s="43"/>
      <c r="D6" s="14" t="s">
        <v>81</v>
      </c>
      <c r="E6" s="43"/>
      <c r="F6" s="14" t="s">
        <v>144</v>
      </c>
      <c r="G6" s="43"/>
      <c r="H6" s="14" t="s">
        <v>147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7" customHeight="1">
      <c r="A7" s="43"/>
      <c r="B7" s="15" t="s">
        <v>110</v>
      </c>
      <c r="C7" s="43"/>
      <c r="D7" s="15" t="s">
        <v>113</v>
      </c>
      <c r="E7" s="43"/>
      <c r="F7" s="15" t="s">
        <v>108</v>
      </c>
      <c r="G7" s="43"/>
      <c r="H7" s="15" t="s">
        <v>114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7" customHeight="1">
      <c r="A8" s="43"/>
      <c r="B8" s="60"/>
      <c r="C8" s="43"/>
      <c r="D8" s="60"/>
      <c r="E8" s="43"/>
      <c r="F8" s="61"/>
      <c r="G8" s="43"/>
      <c r="H8" s="6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7" customHeight="1"/>
    <row r="10" spans="1:26" ht="27" customHeight="1">
      <c r="A10" s="8"/>
      <c r="B10" s="9" t="s">
        <v>32</v>
      </c>
      <c r="C10" s="8"/>
      <c r="D10" s="9" t="s">
        <v>33</v>
      </c>
      <c r="E10" s="8"/>
      <c r="F10" s="9" t="s">
        <v>46</v>
      </c>
      <c r="G10" s="8"/>
      <c r="H10" s="9" t="s">
        <v>47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7" customHeight="1">
      <c r="A11" s="43"/>
      <c r="B11" s="59" t="s">
        <v>129</v>
      </c>
      <c r="C11" s="43"/>
      <c r="D11" s="59" t="s">
        <v>132</v>
      </c>
      <c r="E11" s="43"/>
      <c r="F11" s="59" t="s">
        <v>60</v>
      </c>
      <c r="G11" s="43"/>
      <c r="H11" s="59" t="s">
        <v>57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7" customHeight="1">
      <c r="A12" s="43"/>
      <c r="B12" s="14" t="s">
        <v>96</v>
      </c>
      <c r="C12" s="43"/>
      <c r="D12" s="14" t="s">
        <v>99</v>
      </c>
      <c r="E12" s="43"/>
      <c r="F12" s="14" t="s">
        <v>111</v>
      </c>
      <c r="G12" s="43"/>
      <c r="H12" s="14" t="s">
        <v>117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7" customHeight="1">
      <c r="A13" s="43"/>
      <c r="B13" s="15" t="s">
        <v>91</v>
      </c>
      <c r="C13" s="43"/>
      <c r="D13" s="15" t="s">
        <v>94</v>
      </c>
      <c r="E13" s="43"/>
      <c r="F13" s="15" t="s">
        <v>19</v>
      </c>
      <c r="G13" s="43"/>
      <c r="H13" s="15" t="s">
        <v>23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7" customHeight="1">
      <c r="A14" s="43"/>
      <c r="B14" s="61"/>
      <c r="C14" s="43"/>
      <c r="D14" s="61"/>
      <c r="E14" s="43"/>
      <c r="F14" s="61"/>
      <c r="G14" s="43"/>
      <c r="H14" s="61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7" customHeight="1"/>
    <row r="16" spans="1:26" ht="27" customHeight="1">
      <c r="A16" s="8"/>
      <c r="B16" s="9" t="s">
        <v>48</v>
      </c>
      <c r="C16" s="8"/>
      <c r="D16" s="9" t="s">
        <v>65</v>
      </c>
      <c r="E16" s="8"/>
      <c r="F16" s="9" t="s">
        <v>66</v>
      </c>
      <c r="G16" s="8"/>
      <c r="H16" s="9" t="s">
        <v>67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7" customHeight="1">
      <c r="A17" s="43"/>
      <c r="B17" s="59" t="s">
        <v>15</v>
      </c>
      <c r="C17" s="43"/>
      <c r="D17" s="59" t="s">
        <v>18</v>
      </c>
      <c r="E17" s="43"/>
      <c r="F17" s="59" t="s">
        <v>131</v>
      </c>
      <c r="G17" s="43"/>
      <c r="H17" s="59" t="s">
        <v>137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7" customHeight="1">
      <c r="A18" s="43"/>
      <c r="B18" s="14" t="s">
        <v>17</v>
      </c>
      <c r="C18" s="43"/>
      <c r="D18" s="14" t="s">
        <v>20</v>
      </c>
      <c r="E18" s="43"/>
      <c r="F18" s="14" t="s">
        <v>52</v>
      </c>
      <c r="G18" s="43"/>
      <c r="H18" s="14" t="s">
        <v>62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7" customHeight="1">
      <c r="A19" s="43"/>
      <c r="B19" s="15" t="s">
        <v>133</v>
      </c>
      <c r="C19" s="43"/>
      <c r="D19" s="15" t="s">
        <v>136</v>
      </c>
      <c r="E19" s="43"/>
      <c r="F19" s="15" t="s">
        <v>11</v>
      </c>
      <c r="G19" s="43"/>
      <c r="H19" s="15" t="s">
        <v>21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7" customHeight="1">
      <c r="A20" s="43"/>
      <c r="B20" s="61"/>
      <c r="C20" s="43"/>
      <c r="D20" s="61"/>
      <c r="E20" s="43"/>
      <c r="F20" s="61"/>
      <c r="G20" s="43"/>
      <c r="H20" s="6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7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7" customHeight="1">
      <c r="A22" s="8"/>
      <c r="B22" s="9" t="s">
        <v>83</v>
      </c>
      <c r="C22" s="8"/>
      <c r="D22" s="9" t="s">
        <v>84</v>
      </c>
      <c r="E22" s="8"/>
      <c r="F22" s="9" t="s">
        <v>85</v>
      </c>
      <c r="G22" s="8"/>
      <c r="H22" s="9" t="s">
        <v>102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7" customHeight="1">
      <c r="A23" s="43"/>
      <c r="B23" s="59" t="s">
        <v>145</v>
      </c>
      <c r="C23" s="43"/>
      <c r="D23" s="59" t="s">
        <v>154</v>
      </c>
      <c r="E23" s="43"/>
      <c r="F23" s="59" t="s">
        <v>115</v>
      </c>
      <c r="G23" s="43"/>
      <c r="H23" s="59" t="s">
        <v>118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7" customHeight="1">
      <c r="A24" s="43"/>
      <c r="B24" s="14" t="s">
        <v>150</v>
      </c>
      <c r="C24" s="43"/>
      <c r="D24" s="14" t="s">
        <v>153</v>
      </c>
      <c r="E24" s="43"/>
      <c r="F24" s="14" t="s">
        <v>128</v>
      </c>
      <c r="G24" s="43"/>
      <c r="H24" s="14" t="s">
        <v>134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7" customHeight="1">
      <c r="A25" s="43"/>
      <c r="B25" s="15" t="s">
        <v>126</v>
      </c>
      <c r="C25" s="43"/>
      <c r="D25" s="15" t="s">
        <v>135</v>
      </c>
      <c r="E25" s="43"/>
      <c r="F25" s="15" t="s">
        <v>148</v>
      </c>
      <c r="G25" s="43"/>
      <c r="H25" s="15" t="s">
        <v>151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7" customHeight="1">
      <c r="A26" s="43"/>
      <c r="B26" s="61"/>
      <c r="C26" s="43"/>
      <c r="D26" s="61"/>
      <c r="E26" s="43"/>
      <c r="F26" s="61"/>
      <c r="G26" s="43"/>
      <c r="H26" s="6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7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7" customHeight="1">
      <c r="A28" s="8"/>
      <c r="B28" s="9" t="s">
        <v>103</v>
      </c>
      <c r="C28" s="8"/>
      <c r="D28" s="9" t="s">
        <v>104</v>
      </c>
      <c r="E28" s="8"/>
      <c r="F28" s="9" t="s">
        <v>120</v>
      </c>
      <c r="G28" s="8"/>
      <c r="H28" s="9" t="s">
        <v>121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7" customHeight="1">
      <c r="A29" s="43"/>
      <c r="B29" s="59" t="s">
        <v>152</v>
      </c>
      <c r="C29" s="43"/>
      <c r="D29" s="59" t="s">
        <v>155</v>
      </c>
      <c r="E29" s="43"/>
      <c r="F29" s="59" t="s">
        <v>72</v>
      </c>
      <c r="G29" s="43"/>
      <c r="H29" s="59" t="s">
        <v>75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7" customHeight="1">
      <c r="A30" s="43"/>
      <c r="B30" s="14" t="s">
        <v>61</v>
      </c>
      <c r="C30" s="43"/>
      <c r="D30" s="14" t="s">
        <v>55</v>
      </c>
      <c r="E30" s="43"/>
      <c r="F30" s="14" t="s">
        <v>77</v>
      </c>
      <c r="G30" s="43"/>
      <c r="H30" s="14" t="s">
        <v>80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7" customHeight="1">
      <c r="A31" s="43"/>
      <c r="B31" s="15" t="s">
        <v>43</v>
      </c>
      <c r="C31" s="43"/>
      <c r="D31" s="15" t="s">
        <v>45</v>
      </c>
      <c r="E31" s="43"/>
      <c r="F31" s="15" t="s">
        <v>73</v>
      </c>
      <c r="G31" s="43"/>
      <c r="H31" s="15" t="s">
        <v>79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7" customHeight="1">
      <c r="A32" s="43"/>
      <c r="B32" s="61"/>
      <c r="C32" s="43"/>
      <c r="D32" s="61"/>
      <c r="E32" s="43"/>
      <c r="F32" s="61"/>
      <c r="G32" s="43"/>
      <c r="H32" s="61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7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7" customHeight="1">
      <c r="A34" s="8"/>
      <c r="B34" s="9" t="s">
        <v>122</v>
      </c>
      <c r="C34" s="8"/>
      <c r="D34" s="9" t="s">
        <v>138</v>
      </c>
      <c r="E34" s="8"/>
      <c r="F34" s="9" t="s">
        <v>139</v>
      </c>
      <c r="G34" s="8"/>
      <c r="H34" s="9" t="s">
        <v>140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7" customHeight="1">
      <c r="A35" s="43"/>
      <c r="B35" s="59" t="s">
        <v>71</v>
      </c>
      <c r="C35" s="43"/>
      <c r="D35" s="59" t="s">
        <v>74</v>
      </c>
      <c r="E35" s="43"/>
      <c r="F35" s="59" t="s">
        <v>76</v>
      </c>
      <c r="G35" s="43"/>
      <c r="H35" s="59" t="s">
        <v>82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7" customHeight="1">
      <c r="A36" s="43"/>
      <c r="B36" s="14" t="s">
        <v>9</v>
      </c>
      <c r="C36" s="43"/>
      <c r="D36" s="14" t="s">
        <v>13</v>
      </c>
      <c r="E36" s="43"/>
      <c r="F36" s="14" t="s">
        <v>39</v>
      </c>
      <c r="G36" s="43"/>
      <c r="H36" s="14" t="s">
        <v>37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7" customHeight="1">
      <c r="A37" s="43"/>
      <c r="B37" s="15" t="s">
        <v>97</v>
      </c>
      <c r="C37" s="43"/>
      <c r="D37" s="15" t="s">
        <v>100</v>
      </c>
      <c r="E37" s="43"/>
      <c r="F37" s="15" t="s">
        <v>98</v>
      </c>
      <c r="G37" s="43"/>
      <c r="H37" s="15" t="s">
        <v>92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7" customHeight="1">
      <c r="A38" s="43"/>
      <c r="B38" s="62" t="s">
        <v>42</v>
      </c>
      <c r="C38" s="43"/>
      <c r="D38" s="62" t="s">
        <v>44</v>
      </c>
      <c r="E38" s="43"/>
      <c r="F38" s="62" t="s">
        <v>59</v>
      </c>
      <c r="G38" s="43"/>
      <c r="H38" s="62" t="s">
        <v>56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7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7" customHeight="1">
      <c r="A40" s="8"/>
      <c r="B40" s="9" t="s">
        <v>170</v>
      </c>
      <c r="C40" s="8"/>
      <c r="D40" s="9" t="s">
        <v>171</v>
      </c>
      <c r="E40" s="8"/>
      <c r="F40" s="9" t="s">
        <v>172</v>
      </c>
      <c r="G40" s="8"/>
      <c r="H40" s="9" t="s">
        <v>173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7" customHeight="1">
      <c r="A41" s="43"/>
      <c r="B41" s="59" t="s">
        <v>90</v>
      </c>
      <c r="C41" s="43"/>
      <c r="D41" s="59" t="s">
        <v>174</v>
      </c>
      <c r="E41" s="43"/>
      <c r="F41" s="59" t="s">
        <v>116</v>
      </c>
      <c r="G41" s="43"/>
      <c r="H41" s="59" t="s">
        <v>119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7" customHeight="1">
      <c r="A42" s="43"/>
      <c r="B42" s="14" t="s">
        <v>38</v>
      </c>
      <c r="C42" s="43"/>
      <c r="D42" s="14" t="s">
        <v>40</v>
      </c>
      <c r="E42" s="43"/>
      <c r="F42" s="14" t="s">
        <v>58</v>
      </c>
      <c r="G42" s="43"/>
      <c r="H42" s="14" t="s">
        <v>64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7" customHeight="1">
      <c r="A43" s="43"/>
      <c r="B43" s="15" t="s">
        <v>12</v>
      </c>
      <c r="C43" s="43"/>
      <c r="D43" s="15" t="s">
        <v>16</v>
      </c>
      <c r="E43" s="43"/>
      <c r="F43" s="15" t="s">
        <v>146</v>
      </c>
      <c r="G43" s="43"/>
      <c r="H43" s="15" t="s">
        <v>149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7" customHeight="1">
      <c r="A44" s="43"/>
      <c r="B44" s="62" t="s">
        <v>95</v>
      </c>
      <c r="C44" s="43"/>
      <c r="D44" s="62" t="s">
        <v>101</v>
      </c>
      <c r="E44" s="43"/>
      <c r="F44" s="62" t="s">
        <v>112</v>
      </c>
      <c r="G44" s="43"/>
      <c r="H44" s="62" t="s">
        <v>109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6.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H1"/>
    <mergeCell ref="B2:H2"/>
  </mergeCells>
  <pageMargins left="0.7" right="0.7" top="0.75" bottom="0.75" header="0" footer="0"/>
  <pageSetup scale="51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C27" sqref="C27"/>
    </sheetView>
  </sheetViews>
  <sheetFormatPr baseColWidth="10" defaultColWidth="11.1640625" defaultRowHeight="15" customHeight="1"/>
  <cols>
    <col min="1" max="1" width="10.5" customWidth="1"/>
    <col min="2" max="2" width="33.6640625" customWidth="1"/>
    <col min="3" max="3" width="5.5" customWidth="1"/>
    <col min="4" max="4" width="33.6640625" customWidth="1"/>
    <col min="5" max="5" width="10.5" customWidth="1"/>
    <col min="6" max="6" width="33.6640625" customWidth="1"/>
    <col min="7" max="7" width="5.5" customWidth="1"/>
    <col min="8" max="8" width="33.6640625" customWidth="1"/>
    <col min="9" max="26" width="10.5" customWidth="1"/>
  </cols>
  <sheetData>
    <row r="1" spans="1:26" ht="51" customHeight="1">
      <c r="B1" s="259" t="s">
        <v>0</v>
      </c>
      <c r="C1" s="260"/>
      <c r="D1" s="260"/>
      <c r="E1" s="260"/>
      <c r="F1" s="260"/>
      <c r="G1" s="260"/>
      <c r="H1" s="260"/>
    </row>
    <row r="2" spans="1:26" ht="51" customHeight="1">
      <c r="B2" s="261" t="s">
        <v>169</v>
      </c>
      <c r="C2" s="260"/>
      <c r="D2" s="260"/>
      <c r="E2" s="260"/>
      <c r="F2" s="260"/>
      <c r="G2" s="260"/>
      <c r="H2" s="260"/>
    </row>
    <row r="3" spans="1:26" ht="22.5" customHeight="1">
      <c r="B3" s="5"/>
      <c r="C3" s="7"/>
      <c r="D3" s="7"/>
      <c r="E3" s="7"/>
      <c r="F3" s="7"/>
      <c r="H3" s="7"/>
    </row>
    <row r="4" spans="1:26" ht="24" customHeight="1">
      <c r="A4" s="8"/>
      <c r="B4" s="9" t="s">
        <v>2</v>
      </c>
      <c r="C4" s="8"/>
      <c r="D4" s="9" t="s">
        <v>3</v>
      </c>
      <c r="E4" s="8"/>
      <c r="F4" s="9" t="s">
        <v>4</v>
      </c>
      <c r="G4" s="8"/>
      <c r="H4" s="9" t="s">
        <v>31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>
      <c r="A5" s="43"/>
      <c r="B5" s="59" t="s">
        <v>53</v>
      </c>
      <c r="C5" s="43"/>
      <c r="D5" s="59" t="s">
        <v>63</v>
      </c>
      <c r="E5" s="43"/>
      <c r="F5" s="59" t="s">
        <v>130</v>
      </c>
      <c r="G5" s="43"/>
      <c r="H5" s="59" t="s">
        <v>127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" customHeight="1">
      <c r="A6" s="43"/>
      <c r="B6" s="14" t="s">
        <v>144</v>
      </c>
      <c r="C6" s="43"/>
      <c r="D6" s="14" t="s">
        <v>147</v>
      </c>
      <c r="E6" s="43"/>
      <c r="F6" s="14" t="s">
        <v>78</v>
      </c>
      <c r="G6" s="43"/>
      <c r="H6" s="14" t="s">
        <v>81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" customHeight="1">
      <c r="A7" s="43"/>
      <c r="B7" s="15" t="s">
        <v>108</v>
      </c>
      <c r="C7" s="43"/>
      <c r="D7" s="15" t="s">
        <v>114</v>
      </c>
      <c r="E7" s="43"/>
      <c r="F7" s="15" t="s">
        <v>110</v>
      </c>
      <c r="G7" s="43"/>
      <c r="H7" s="15" t="s">
        <v>113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" customHeight="1">
      <c r="A8" s="43"/>
      <c r="B8" s="61"/>
      <c r="C8" s="43"/>
      <c r="D8" s="61"/>
      <c r="E8" s="43"/>
      <c r="F8" s="60"/>
      <c r="G8" s="43"/>
      <c r="H8" s="60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" customHeight="1"/>
    <row r="10" spans="1:26" ht="24" customHeight="1">
      <c r="A10" s="8"/>
      <c r="B10" s="9" t="s">
        <v>32</v>
      </c>
      <c r="C10" s="8"/>
      <c r="D10" s="9" t="s">
        <v>33</v>
      </c>
      <c r="E10" s="8"/>
      <c r="F10" s="9" t="s">
        <v>46</v>
      </c>
      <c r="G10" s="8"/>
      <c r="H10" s="9" t="s">
        <v>47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>
      <c r="A11" s="43"/>
      <c r="B11" s="59" t="s">
        <v>60</v>
      </c>
      <c r="C11" s="43"/>
      <c r="D11" s="59" t="s">
        <v>57</v>
      </c>
      <c r="E11" s="43"/>
      <c r="F11" s="59" t="s">
        <v>129</v>
      </c>
      <c r="G11" s="43"/>
      <c r="H11" s="59" t="s">
        <v>132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" customHeight="1">
      <c r="A12" s="43"/>
      <c r="B12" s="14" t="s">
        <v>111</v>
      </c>
      <c r="C12" s="43"/>
      <c r="D12" s="14" t="s">
        <v>117</v>
      </c>
      <c r="E12" s="43"/>
      <c r="F12" s="14" t="s">
        <v>96</v>
      </c>
      <c r="G12" s="43"/>
      <c r="H12" s="14" t="s">
        <v>99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" customHeight="1">
      <c r="A13" s="43"/>
      <c r="B13" s="15" t="s">
        <v>19</v>
      </c>
      <c r="C13" s="43"/>
      <c r="D13" s="15" t="s">
        <v>23</v>
      </c>
      <c r="E13" s="43"/>
      <c r="F13" s="15" t="s">
        <v>91</v>
      </c>
      <c r="G13" s="43"/>
      <c r="H13" s="15" t="s">
        <v>94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" customHeight="1">
      <c r="A14" s="43"/>
      <c r="B14" s="61"/>
      <c r="C14" s="43"/>
      <c r="D14" s="61"/>
      <c r="E14" s="43"/>
      <c r="F14" s="61"/>
      <c r="G14" s="43"/>
      <c r="H14" s="61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" customHeight="1"/>
    <row r="16" spans="1:26" ht="24" customHeight="1">
      <c r="A16" s="8"/>
      <c r="B16" s="9" t="s">
        <v>48</v>
      </c>
      <c r="C16" s="8"/>
      <c r="D16" s="9" t="s">
        <v>65</v>
      </c>
      <c r="E16" s="8"/>
      <c r="F16" s="9" t="s">
        <v>66</v>
      </c>
      <c r="G16" s="8"/>
      <c r="H16" s="9" t="s">
        <v>67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>
      <c r="A17" s="43"/>
      <c r="B17" s="59" t="s">
        <v>131</v>
      </c>
      <c r="C17" s="43"/>
      <c r="D17" s="59" t="s">
        <v>137</v>
      </c>
      <c r="E17" s="43"/>
      <c r="F17" s="59" t="s">
        <v>15</v>
      </c>
      <c r="G17" s="43"/>
      <c r="H17" s="59" t="s">
        <v>18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" customHeight="1">
      <c r="A18" s="43"/>
      <c r="B18" s="14" t="s">
        <v>52</v>
      </c>
      <c r="C18" s="43"/>
      <c r="D18" s="14" t="s">
        <v>62</v>
      </c>
      <c r="E18" s="43"/>
      <c r="F18" s="14" t="s">
        <v>17</v>
      </c>
      <c r="G18" s="43"/>
      <c r="H18" s="14" t="s">
        <v>20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" customHeight="1">
      <c r="A19" s="43"/>
      <c r="B19" s="15" t="s">
        <v>11</v>
      </c>
      <c r="C19" s="43"/>
      <c r="D19" s="15" t="s">
        <v>21</v>
      </c>
      <c r="E19" s="43"/>
      <c r="F19" s="15" t="s">
        <v>133</v>
      </c>
      <c r="G19" s="43"/>
      <c r="H19" s="15" t="s">
        <v>136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" customHeight="1">
      <c r="A20" s="43"/>
      <c r="B20" s="61"/>
      <c r="C20" s="43"/>
      <c r="D20" s="61"/>
      <c r="E20" s="43"/>
      <c r="F20" s="61"/>
      <c r="G20" s="43"/>
      <c r="H20" s="6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" customHeight="1">
      <c r="A22" s="8"/>
      <c r="B22" s="9" t="s">
        <v>83</v>
      </c>
      <c r="C22" s="8"/>
      <c r="D22" s="9" t="s">
        <v>84</v>
      </c>
      <c r="E22" s="8"/>
      <c r="F22" s="9" t="s">
        <v>85</v>
      </c>
      <c r="G22" s="8"/>
      <c r="H22" s="9" t="s">
        <v>102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>
      <c r="A23" s="43"/>
      <c r="B23" s="59" t="s">
        <v>115</v>
      </c>
      <c r="C23" s="43"/>
      <c r="D23" s="59" t="s">
        <v>118</v>
      </c>
      <c r="E23" s="43"/>
      <c r="F23" s="59" t="s">
        <v>145</v>
      </c>
      <c r="G23" s="43"/>
      <c r="H23" s="59" t="s">
        <v>154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" customHeight="1">
      <c r="A24" s="43"/>
      <c r="B24" s="14" t="s">
        <v>128</v>
      </c>
      <c r="C24" s="43"/>
      <c r="D24" s="14" t="s">
        <v>134</v>
      </c>
      <c r="E24" s="43"/>
      <c r="F24" s="14" t="s">
        <v>150</v>
      </c>
      <c r="G24" s="43"/>
      <c r="H24" s="14" t="s">
        <v>153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" customHeight="1">
      <c r="A25" s="43"/>
      <c r="B25" s="15" t="s">
        <v>148</v>
      </c>
      <c r="C25" s="43"/>
      <c r="D25" s="15" t="s">
        <v>151</v>
      </c>
      <c r="E25" s="43"/>
      <c r="F25" s="15" t="s">
        <v>126</v>
      </c>
      <c r="G25" s="43"/>
      <c r="H25" s="15" t="s">
        <v>135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" customHeight="1">
      <c r="A26" s="43"/>
      <c r="B26" s="61"/>
      <c r="C26" s="43"/>
      <c r="D26" s="61"/>
      <c r="E26" s="43"/>
      <c r="F26" s="61"/>
      <c r="G26" s="43"/>
      <c r="H26" s="61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" customHeight="1">
      <c r="A28" s="8"/>
      <c r="B28" s="9" t="s">
        <v>103</v>
      </c>
      <c r="C28" s="8"/>
      <c r="D28" s="9" t="s">
        <v>104</v>
      </c>
      <c r="E28" s="8"/>
      <c r="F28" s="9" t="s">
        <v>120</v>
      </c>
      <c r="G28" s="8"/>
      <c r="H28" s="9" t="s">
        <v>121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>
      <c r="A29" s="43"/>
      <c r="B29" s="59" t="s">
        <v>72</v>
      </c>
      <c r="C29" s="43"/>
      <c r="D29" s="59" t="s">
        <v>75</v>
      </c>
      <c r="E29" s="43"/>
      <c r="F29" s="59" t="s">
        <v>152</v>
      </c>
      <c r="G29" s="43"/>
      <c r="H29" s="59" t="s">
        <v>155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" customHeight="1">
      <c r="A30" s="43"/>
      <c r="B30" s="14" t="s">
        <v>77</v>
      </c>
      <c r="C30" s="43"/>
      <c r="D30" s="14" t="s">
        <v>80</v>
      </c>
      <c r="E30" s="43"/>
      <c r="F30" s="14" t="s">
        <v>61</v>
      </c>
      <c r="G30" s="43"/>
      <c r="H30" s="14" t="s">
        <v>55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" customHeight="1">
      <c r="A31" s="43"/>
      <c r="B31" s="15" t="s">
        <v>73</v>
      </c>
      <c r="C31" s="43"/>
      <c r="D31" s="15" t="s">
        <v>79</v>
      </c>
      <c r="E31" s="43"/>
      <c r="F31" s="15" t="s">
        <v>43</v>
      </c>
      <c r="G31" s="43"/>
      <c r="H31" s="15" t="s">
        <v>45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" customHeight="1">
      <c r="A32" s="43"/>
      <c r="B32" s="61"/>
      <c r="C32" s="43"/>
      <c r="D32" s="61"/>
      <c r="E32" s="43"/>
      <c r="F32" s="61"/>
      <c r="G32" s="43"/>
      <c r="H32" s="61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" customHeight="1">
      <c r="A34" s="8"/>
      <c r="B34" s="9" t="s">
        <v>122</v>
      </c>
      <c r="C34" s="8"/>
      <c r="D34" s="9" t="s">
        <v>138</v>
      </c>
      <c r="E34" s="8"/>
      <c r="F34" s="9" t="s">
        <v>139</v>
      </c>
      <c r="G34" s="8"/>
      <c r="H34" s="9" t="s">
        <v>140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>
      <c r="A35" s="43"/>
      <c r="B35" s="59" t="s">
        <v>76</v>
      </c>
      <c r="C35" s="43"/>
      <c r="D35" s="59" t="s">
        <v>82</v>
      </c>
      <c r="E35" s="43"/>
      <c r="F35" s="59" t="s">
        <v>71</v>
      </c>
      <c r="G35" s="43"/>
      <c r="H35" s="59" t="s">
        <v>74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" customHeight="1">
      <c r="A36" s="43"/>
      <c r="B36" s="14" t="s">
        <v>39</v>
      </c>
      <c r="C36" s="43"/>
      <c r="D36" s="14" t="s">
        <v>37</v>
      </c>
      <c r="E36" s="43"/>
      <c r="F36" s="14" t="s">
        <v>9</v>
      </c>
      <c r="G36" s="43"/>
      <c r="H36" s="14" t="s">
        <v>13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" customHeight="1">
      <c r="A37" s="43"/>
      <c r="B37" s="15" t="s">
        <v>98</v>
      </c>
      <c r="C37" s="43"/>
      <c r="D37" s="15" t="s">
        <v>92</v>
      </c>
      <c r="E37" s="43"/>
      <c r="F37" s="15" t="s">
        <v>97</v>
      </c>
      <c r="G37" s="43"/>
      <c r="H37" s="15" t="s">
        <v>100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4" customHeight="1">
      <c r="A38" s="43"/>
      <c r="B38" s="62" t="s">
        <v>59</v>
      </c>
      <c r="C38" s="43"/>
      <c r="D38" s="62" t="s">
        <v>56</v>
      </c>
      <c r="E38" s="43"/>
      <c r="F38" s="62" t="s">
        <v>42</v>
      </c>
      <c r="G38" s="43"/>
      <c r="H38" s="62" t="s">
        <v>44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4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4" customHeight="1">
      <c r="A40" s="8"/>
      <c r="B40" s="9" t="s">
        <v>170</v>
      </c>
      <c r="C40" s="8"/>
      <c r="D40" s="9" t="s">
        <v>171</v>
      </c>
      <c r="E40" s="8"/>
      <c r="F40" s="9" t="s">
        <v>172</v>
      </c>
      <c r="G40" s="8"/>
      <c r="H40" s="9" t="s">
        <v>173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>
      <c r="A41" s="43"/>
      <c r="B41" s="59" t="s">
        <v>116</v>
      </c>
      <c r="C41" s="43"/>
      <c r="D41" s="59" t="s">
        <v>119</v>
      </c>
      <c r="E41" s="43"/>
      <c r="F41" s="59" t="s">
        <v>90</v>
      </c>
      <c r="G41" s="43"/>
      <c r="H41" s="59" t="s">
        <v>174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4" customHeight="1">
      <c r="A42" s="43"/>
      <c r="B42" s="14" t="s">
        <v>58</v>
      </c>
      <c r="C42" s="43"/>
      <c r="D42" s="14" t="s">
        <v>64</v>
      </c>
      <c r="E42" s="43"/>
      <c r="F42" s="14" t="s">
        <v>38</v>
      </c>
      <c r="G42" s="43"/>
      <c r="H42" s="14" t="s">
        <v>40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4" customHeight="1">
      <c r="A43" s="43"/>
      <c r="B43" s="15" t="s">
        <v>146</v>
      </c>
      <c r="C43" s="43"/>
      <c r="D43" s="15" t="s">
        <v>149</v>
      </c>
      <c r="E43" s="43"/>
      <c r="F43" s="15" t="s">
        <v>12</v>
      </c>
      <c r="G43" s="43"/>
      <c r="H43" s="15" t="s">
        <v>16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4" customHeight="1">
      <c r="A44" s="43"/>
      <c r="B44" s="62" t="s">
        <v>112</v>
      </c>
      <c r="C44" s="43"/>
      <c r="D44" s="62" t="s">
        <v>109</v>
      </c>
      <c r="E44" s="43"/>
      <c r="F44" s="62" t="s">
        <v>95</v>
      </c>
      <c r="G44" s="43"/>
      <c r="H44" s="62" t="s">
        <v>101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6.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H1"/>
    <mergeCell ref="B2:H2"/>
  </mergeCells>
  <pageMargins left="0.7" right="0.7" top="0.75" bottom="0.75" header="0" footer="0"/>
  <pageSetup scale="51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>
      <selection activeCell="B1" sqref="B1:B1048576"/>
    </sheetView>
  </sheetViews>
  <sheetFormatPr baseColWidth="10" defaultColWidth="11.1640625" defaultRowHeight="15" customHeight="1"/>
  <cols>
    <col min="1" max="1" width="7" customWidth="1"/>
    <col min="2" max="2" width="35.33203125" customWidth="1"/>
    <col min="3" max="3" width="7" customWidth="1"/>
    <col min="4" max="4" width="18.1640625" customWidth="1"/>
    <col min="5" max="5" width="14.6640625" customWidth="1"/>
    <col min="6" max="8" width="10.1640625" customWidth="1"/>
    <col min="9" max="9" width="23.1640625" customWidth="1"/>
    <col min="10" max="26" width="10.5" customWidth="1"/>
  </cols>
  <sheetData>
    <row r="1" spans="1:10" ht="41" customHeight="1">
      <c r="B1" s="63" t="s">
        <v>6</v>
      </c>
      <c r="C1" s="43"/>
      <c r="D1" s="63"/>
      <c r="E1" s="63"/>
      <c r="F1" s="63"/>
      <c r="G1" s="262" t="s">
        <v>175</v>
      </c>
      <c r="H1" s="260"/>
      <c r="I1" s="260"/>
    </row>
    <row r="2" spans="1:10" ht="41" customHeight="1">
      <c r="B2" s="65" t="s">
        <v>176</v>
      </c>
      <c r="C2" s="43"/>
      <c r="D2" s="67"/>
      <c r="E2" s="63"/>
      <c r="F2" s="63"/>
      <c r="G2" s="68"/>
      <c r="H2" s="68"/>
    </row>
    <row r="3" spans="1:10" ht="27" customHeight="1">
      <c r="A3" s="9">
        <v>1</v>
      </c>
      <c r="B3" s="69" t="str">
        <f>Roster!C3</f>
        <v>TRIBLU</v>
      </c>
      <c r="C3" s="70" t="s">
        <v>24</v>
      </c>
      <c r="D3" s="71" t="s">
        <v>178</v>
      </c>
      <c r="E3" s="71" t="s">
        <v>179</v>
      </c>
      <c r="F3" s="72" t="s">
        <v>180</v>
      </c>
      <c r="G3" s="73">
        <v>1</v>
      </c>
      <c r="H3" s="73">
        <v>0.9</v>
      </c>
      <c r="I3" s="75" t="s">
        <v>181</v>
      </c>
      <c r="J3" s="76" t="s">
        <v>182</v>
      </c>
    </row>
    <row r="4" spans="1:10" ht="27" customHeight="1">
      <c r="B4" s="12" t="str">
        <f>Roster!C4</f>
        <v>Richard Higgins</v>
      </c>
      <c r="C4" s="78">
        <v>1</v>
      </c>
      <c r="D4" s="79" t="s">
        <v>183</v>
      </c>
      <c r="E4" s="81" t="s">
        <v>186</v>
      </c>
      <c r="F4" s="82">
        <v>177</v>
      </c>
      <c r="G4" s="84">
        <f t="shared" ref="G4:G7" si="0">210-F4</f>
        <v>33</v>
      </c>
      <c r="H4" s="84">
        <f t="shared" ref="H4:H7" si="1">ROUNDDOWN(((210-F4)*0.9),0)</f>
        <v>29</v>
      </c>
      <c r="I4" s="86" t="s">
        <v>193</v>
      </c>
      <c r="J4" s="87" t="s">
        <v>194</v>
      </c>
    </row>
    <row r="5" spans="1:10" ht="27" customHeight="1">
      <c r="A5" s="90"/>
      <c r="B5" s="14" t="str">
        <f>Roster!C5</f>
        <v>Theron Parker</v>
      </c>
      <c r="C5" s="78">
        <v>2</v>
      </c>
      <c r="D5" s="92" t="s">
        <v>195</v>
      </c>
      <c r="E5" s="94" t="s">
        <v>196</v>
      </c>
      <c r="F5" s="96">
        <v>199</v>
      </c>
      <c r="G5" s="97">
        <f t="shared" si="0"/>
        <v>11</v>
      </c>
      <c r="H5" s="84">
        <f t="shared" si="1"/>
        <v>9</v>
      </c>
      <c r="I5" s="98" t="s">
        <v>197</v>
      </c>
      <c r="J5" s="99" t="s">
        <v>194</v>
      </c>
    </row>
    <row r="6" spans="1:10" ht="27" customHeight="1">
      <c r="B6" s="16" t="str">
        <f>Roster!C6</f>
        <v>Stephanie Hurwitz</v>
      </c>
      <c r="C6" s="78">
        <v>3</v>
      </c>
      <c r="D6" s="92" t="s">
        <v>198</v>
      </c>
      <c r="E6" s="94" t="s">
        <v>196</v>
      </c>
      <c r="F6" s="96">
        <v>122</v>
      </c>
      <c r="G6" s="97">
        <f t="shared" si="0"/>
        <v>88</v>
      </c>
      <c r="H6" s="84">
        <f t="shared" si="1"/>
        <v>79</v>
      </c>
      <c r="I6" s="98" t="s">
        <v>197</v>
      </c>
      <c r="J6" s="99" t="s">
        <v>194</v>
      </c>
    </row>
    <row r="7" spans="1:10" ht="27" customHeight="1">
      <c r="B7" s="28" t="str">
        <f>Roster!C7</f>
        <v>Joshua Dalton</v>
      </c>
      <c r="C7" s="61">
        <v>4</v>
      </c>
      <c r="D7" s="101" t="s">
        <v>199</v>
      </c>
      <c r="E7" s="60" t="s">
        <v>196</v>
      </c>
      <c r="F7" s="103">
        <v>203</v>
      </c>
      <c r="G7" s="105">
        <f t="shared" si="0"/>
        <v>7</v>
      </c>
      <c r="H7" s="107">
        <f t="shared" si="1"/>
        <v>6</v>
      </c>
      <c r="I7" s="108" t="s">
        <v>197</v>
      </c>
      <c r="J7" s="110" t="s">
        <v>194</v>
      </c>
    </row>
    <row r="8" spans="1:10" ht="27" customHeight="1">
      <c r="B8" s="43"/>
      <c r="C8" s="43"/>
      <c r="D8" s="43"/>
      <c r="E8" s="43"/>
      <c r="F8" s="43"/>
      <c r="G8" s="112"/>
      <c r="H8" s="112"/>
      <c r="I8" s="43"/>
      <c r="J8" s="43"/>
    </row>
    <row r="9" spans="1:10" ht="27" customHeight="1">
      <c r="C9" s="43"/>
      <c r="G9" s="112"/>
      <c r="H9" s="112"/>
    </row>
    <row r="10" spans="1:10" ht="27" customHeight="1">
      <c r="A10" s="9">
        <v>2</v>
      </c>
      <c r="B10" s="69" t="str">
        <f>Roster!C10</f>
        <v>3 + 1</v>
      </c>
      <c r="C10" s="70" t="s">
        <v>24</v>
      </c>
      <c r="D10" s="71" t="s">
        <v>178</v>
      </c>
      <c r="E10" s="71" t="s">
        <v>179</v>
      </c>
      <c r="F10" s="72" t="s">
        <v>180</v>
      </c>
      <c r="G10" s="73">
        <v>1</v>
      </c>
      <c r="H10" s="73">
        <v>0.9</v>
      </c>
      <c r="I10" s="75" t="s">
        <v>181</v>
      </c>
      <c r="J10" s="76" t="s">
        <v>182</v>
      </c>
    </row>
    <row r="11" spans="1:10" ht="27" customHeight="1">
      <c r="A11" s="90"/>
      <c r="B11" s="148" t="str">
        <f>Roster!C11</f>
        <v>Ann Marie Wagnor-White</v>
      </c>
      <c r="C11" s="78">
        <v>5</v>
      </c>
      <c r="D11" s="79" t="s">
        <v>200</v>
      </c>
      <c r="E11" s="116" t="s">
        <v>196</v>
      </c>
      <c r="F11" s="82">
        <v>155</v>
      </c>
      <c r="G11" s="84">
        <f t="shared" ref="G11:G14" si="2">210-F11</f>
        <v>55</v>
      </c>
      <c r="H11" s="84">
        <f t="shared" ref="H11:H14" si="3">ROUNDDOWN(((210-F11)*0.9),0)</f>
        <v>49</v>
      </c>
      <c r="I11" s="86" t="s">
        <v>197</v>
      </c>
      <c r="J11" s="87" t="s">
        <v>194</v>
      </c>
    </row>
    <row r="12" spans="1:10" ht="27" customHeight="1">
      <c r="B12" s="14" t="str">
        <f>Roster!C12</f>
        <v>Donald Modisette</v>
      </c>
      <c r="C12" s="78">
        <v>6</v>
      </c>
      <c r="D12" s="92" t="s">
        <v>201</v>
      </c>
      <c r="E12" s="94" t="s">
        <v>196</v>
      </c>
      <c r="F12" s="96">
        <v>188</v>
      </c>
      <c r="G12" s="97">
        <f t="shared" si="2"/>
        <v>22</v>
      </c>
      <c r="H12" s="84">
        <f t="shared" si="3"/>
        <v>19</v>
      </c>
      <c r="I12" s="98" t="s">
        <v>202</v>
      </c>
      <c r="J12" s="99" t="s">
        <v>194</v>
      </c>
    </row>
    <row r="13" spans="1:10" ht="27" customHeight="1">
      <c r="B13" s="16" t="str">
        <f>Roster!C13</f>
        <v>Alex Bonura</v>
      </c>
      <c r="C13" s="78">
        <v>7</v>
      </c>
      <c r="D13" s="92" t="s">
        <v>203</v>
      </c>
      <c r="E13" s="94" t="s">
        <v>196</v>
      </c>
      <c r="F13" s="96">
        <v>117</v>
      </c>
      <c r="G13" s="97">
        <f t="shared" si="2"/>
        <v>93</v>
      </c>
      <c r="H13" s="84">
        <f t="shared" si="3"/>
        <v>83</v>
      </c>
      <c r="I13" s="98" t="s">
        <v>204</v>
      </c>
      <c r="J13" s="99" t="s">
        <v>194</v>
      </c>
    </row>
    <row r="14" spans="1:10" ht="27" customHeight="1">
      <c r="B14" s="28" t="str">
        <f>Roster!C14</f>
        <v>Walter Holder</v>
      </c>
      <c r="C14" s="61">
        <v>8</v>
      </c>
      <c r="D14" s="101" t="s">
        <v>205</v>
      </c>
      <c r="E14" s="60" t="s">
        <v>196</v>
      </c>
      <c r="F14" s="103">
        <v>147</v>
      </c>
      <c r="G14" s="105">
        <f t="shared" si="2"/>
        <v>63</v>
      </c>
      <c r="H14" s="107">
        <f t="shared" si="3"/>
        <v>56</v>
      </c>
      <c r="I14" s="108" t="s">
        <v>206</v>
      </c>
      <c r="J14" s="110" t="s">
        <v>194</v>
      </c>
    </row>
    <row r="15" spans="1:10" ht="27" customHeight="1">
      <c r="B15" s="43"/>
      <c r="C15" s="43"/>
      <c r="D15" s="43"/>
      <c r="E15" s="43"/>
      <c r="F15" s="43"/>
      <c r="G15" s="112"/>
      <c r="H15" s="112"/>
      <c r="I15" s="43"/>
      <c r="J15" s="43"/>
    </row>
    <row r="16" spans="1:10" ht="27" customHeight="1">
      <c r="C16" s="43"/>
      <c r="G16" s="112"/>
      <c r="H16" s="112"/>
    </row>
    <row r="17" spans="1:10" ht="27" customHeight="1">
      <c r="A17" s="9">
        <v>3</v>
      </c>
      <c r="B17" s="69" t="str">
        <f>Roster!C17</f>
        <v>Big 4 Destroyers</v>
      </c>
      <c r="C17" s="70" t="s">
        <v>24</v>
      </c>
      <c r="D17" s="71" t="s">
        <v>178</v>
      </c>
      <c r="E17" s="71" t="s">
        <v>179</v>
      </c>
      <c r="F17" s="72" t="s">
        <v>180</v>
      </c>
      <c r="G17" s="73">
        <v>1</v>
      </c>
      <c r="H17" s="73">
        <v>0.9</v>
      </c>
      <c r="I17" s="75" t="s">
        <v>181</v>
      </c>
      <c r="J17" s="76" t="s">
        <v>182</v>
      </c>
    </row>
    <row r="18" spans="1:10" ht="27" customHeight="1">
      <c r="A18" s="90"/>
      <c r="B18" s="148" t="str">
        <f>Roster!C18</f>
        <v>Douglas Haley</v>
      </c>
      <c r="C18" s="78">
        <v>9</v>
      </c>
      <c r="D18" s="79" t="s">
        <v>207</v>
      </c>
      <c r="E18" s="116" t="s">
        <v>196</v>
      </c>
      <c r="F18" s="82">
        <v>209</v>
      </c>
      <c r="G18" s="84">
        <f t="shared" ref="G18:G21" si="4">210-F18</f>
        <v>1</v>
      </c>
      <c r="H18" s="84">
        <f t="shared" ref="H18:H21" si="5">ROUNDDOWN(((210-F18)*0.9),0)</f>
        <v>0</v>
      </c>
      <c r="I18" s="86" t="s">
        <v>202</v>
      </c>
      <c r="J18" s="87" t="s">
        <v>194</v>
      </c>
    </row>
    <row r="19" spans="1:10" ht="27" customHeight="1">
      <c r="B19" s="14" t="str">
        <f>Roster!C19</f>
        <v>Stacey Pate</v>
      </c>
      <c r="C19" s="78">
        <v>10</v>
      </c>
      <c r="D19" s="92" t="s">
        <v>208</v>
      </c>
      <c r="E19" s="121" t="s">
        <v>209</v>
      </c>
      <c r="F19" s="96">
        <v>167</v>
      </c>
      <c r="G19" s="97">
        <f t="shared" si="4"/>
        <v>43</v>
      </c>
      <c r="H19" s="84">
        <f t="shared" si="5"/>
        <v>38</v>
      </c>
      <c r="I19" s="98" t="s">
        <v>210</v>
      </c>
      <c r="J19" s="99" t="s">
        <v>194</v>
      </c>
    </row>
    <row r="20" spans="1:10" ht="27" customHeight="1">
      <c r="B20" s="16" t="str">
        <f>Roster!C20</f>
        <v>John Sidener</v>
      </c>
      <c r="C20" s="78">
        <v>11</v>
      </c>
      <c r="D20" s="92" t="s">
        <v>211</v>
      </c>
      <c r="E20" s="94" t="s">
        <v>196</v>
      </c>
      <c r="F20" s="96">
        <v>147</v>
      </c>
      <c r="G20" s="97">
        <f t="shared" si="4"/>
        <v>63</v>
      </c>
      <c r="H20" s="84">
        <f t="shared" si="5"/>
        <v>56</v>
      </c>
      <c r="I20" s="98" t="s">
        <v>206</v>
      </c>
      <c r="J20" s="99" t="s">
        <v>194</v>
      </c>
    </row>
    <row r="21" spans="1:10" ht="27" customHeight="1">
      <c r="A21" s="43"/>
      <c r="B21" s="28" t="str">
        <f>Roster!C21</f>
        <v>Elton Roberson</v>
      </c>
      <c r="C21" s="61">
        <v>12</v>
      </c>
      <c r="D21" s="101" t="s">
        <v>212</v>
      </c>
      <c r="E21" s="60" t="s">
        <v>196</v>
      </c>
      <c r="F21" s="103">
        <v>188</v>
      </c>
      <c r="G21" s="105">
        <f t="shared" si="4"/>
        <v>22</v>
      </c>
      <c r="H21" s="107">
        <f t="shared" si="5"/>
        <v>19</v>
      </c>
      <c r="I21" s="108" t="s">
        <v>202</v>
      </c>
      <c r="J21" s="110" t="s">
        <v>194</v>
      </c>
    </row>
    <row r="22" spans="1:10" ht="27" customHeight="1">
      <c r="B22" s="43"/>
      <c r="C22" s="43"/>
      <c r="D22" s="43"/>
      <c r="E22" s="43"/>
      <c r="F22" s="43"/>
      <c r="G22" s="112"/>
      <c r="H22" s="112"/>
      <c r="I22" s="43"/>
      <c r="J22" s="43"/>
    </row>
    <row r="23" spans="1:10" ht="27" customHeight="1">
      <c r="C23" s="43"/>
      <c r="G23" s="112"/>
      <c r="H23" s="112"/>
    </row>
    <row r="24" spans="1:10" ht="27" customHeight="1">
      <c r="A24" s="9">
        <v>4</v>
      </c>
      <c r="B24" s="69" t="str">
        <f>Roster!C24</f>
        <v>Pin Crushers</v>
      </c>
      <c r="C24" s="70" t="s">
        <v>24</v>
      </c>
      <c r="D24" s="71" t="s">
        <v>178</v>
      </c>
      <c r="E24" s="71" t="s">
        <v>179</v>
      </c>
      <c r="F24" s="72" t="s">
        <v>180</v>
      </c>
      <c r="G24" s="73">
        <v>1</v>
      </c>
      <c r="H24" s="73">
        <v>0.9</v>
      </c>
      <c r="I24" s="75" t="s">
        <v>181</v>
      </c>
      <c r="J24" s="76" t="s">
        <v>182</v>
      </c>
    </row>
    <row r="25" spans="1:10" ht="27" customHeight="1">
      <c r="B25" s="148" t="str">
        <f>Roster!C25</f>
        <v>Fay Garvin</v>
      </c>
      <c r="C25" s="78">
        <v>13</v>
      </c>
      <c r="D25" s="79" t="s">
        <v>213</v>
      </c>
      <c r="E25" s="116" t="s">
        <v>196</v>
      </c>
      <c r="F25" s="82">
        <v>152</v>
      </c>
      <c r="G25" s="84">
        <f t="shared" ref="G25:G28" si="6">210-F25</f>
        <v>58</v>
      </c>
      <c r="H25" s="84">
        <f t="shared" ref="H25:H28" si="7">ROUNDDOWN(((210-F25)*0.9),0)</f>
        <v>52</v>
      </c>
      <c r="I25" s="86" t="s">
        <v>214</v>
      </c>
      <c r="J25" s="87" t="s">
        <v>215</v>
      </c>
    </row>
    <row r="26" spans="1:10" ht="27" customHeight="1">
      <c r="B26" s="14" t="str">
        <f>Roster!C26</f>
        <v>Robert Smith</v>
      </c>
      <c r="C26" s="78">
        <v>14</v>
      </c>
      <c r="D26" s="92" t="s">
        <v>216</v>
      </c>
      <c r="E26" s="94" t="s">
        <v>196</v>
      </c>
      <c r="F26" s="96">
        <v>181</v>
      </c>
      <c r="G26" s="97">
        <f t="shared" si="6"/>
        <v>29</v>
      </c>
      <c r="H26" s="84">
        <f t="shared" si="7"/>
        <v>26</v>
      </c>
      <c r="I26" s="98" t="s">
        <v>202</v>
      </c>
      <c r="J26" s="99" t="s">
        <v>194</v>
      </c>
    </row>
    <row r="27" spans="1:10" ht="27" customHeight="1">
      <c r="B27" s="16" t="str">
        <f>Roster!C27</f>
        <v>Pilar Hernandez</v>
      </c>
      <c r="C27" s="78">
        <v>15</v>
      </c>
      <c r="D27" s="92" t="s">
        <v>217</v>
      </c>
      <c r="E27" s="94" t="s">
        <v>196</v>
      </c>
      <c r="F27" s="96">
        <v>107</v>
      </c>
      <c r="G27" s="97">
        <f t="shared" si="6"/>
        <v>103</v>
      </c>
      <c r="H27" s="84">
        <f t="shared" si="7"/>
        <v>92</v>
      </c>
      <c r="I27" s="98" t="s">
        <v>218</v>
      </c>
      <c r="J27" s="99" t="s">
        <v>194</v>
      </c>
    </row>
    <row r="28" spans="1:10" ht="27" customHeight="1">
      <c r="A28" s="90"/>
      <c r="B28" s="28" t="str">
        <f>Roster!C28</f>
        <v>Anthony Jones</v>
      </c>
      <c r="C28" s="61">
        <v>16</v>
      </c>
      <c r="D28" s="101" t="s">
        <v>219</v>
      </c>
      <c r="E28" s="60" t="s">
        <v>196</v>
      </c>
      <c r="F28" s="103">
        <v>170</v>
      </c>
      <c r="G28" s="105">
        <f t="shared" si="6"/>
        <v>40</v>
      </c>
      <c r="H28" s="107">
        <f t="shared" si="7"/>
        <v>36</v>
      </c>
      <c r="I28" s="108" t="s">
        <v>220</v>
      </c>
      <c r="J28" s="110" t="s">
        <v>194</v>
      </c>
    </row>
    <row r="29" spans="1:10" ht="27" customHeight="1">
      <c r="B29" s="43"/>
      <c r="C29" s="43"/>
      <c r="D29" s="43"/>
      <c r="E29" s="43"/>
      <c r="F29" s="43"/>
      <c r="G29" s="112"/>
      <c r="H29" s="112"/>
      <c r="I29" s="43"/>
      <c r="J29" s="43"/>
    </row>
    <row r="30" spans="1:10" ht="27" customHeight="1">
      <c r="C30" s="43"/>
      <c r="G30" s="112"/>
      <c r="H30" s="112"/>
    </row>
    <row r="31" spans="1:10" ht="27" customHeight="1">
      <c r="A31" s="9">
        <v>5</v>
      </c>
      <c r="B31" s="69" t="str">
        <f>Roster!C31</f>
        <v>Missouri</v>
      </c>
      <c r="C31" s="70" t="s">
        <v>24</v>
      </c>
      <c r="D31" s="71" t="s">
        <v>178</v>
      </c>
      <c r="E31" s="71" t="s">
        <v>179</v>
      </c>
      <c r="F31" s="72" t="s">
        <v>180</v>
      </c>
      <c r="G31" s="73">
        <v>1</v>
      </c>
      <c r="H31" s="73">
        <v>0.9</v>
      </c>
      <c r="I31" s="75" t="s">
        <v>181</v>
      </c>
      <c r="J31" s="76" t="s">
        <v>182</v>
      </c>
    </row>
    <row r="32" spans="1:10" ht="27" customHeight="1">
      <c r="B32" s="148" t="str">
        <f>Roster!C32</f>
        <v>Elmo Hickerson</v>
      </c>
      <c r="C32" s="78">
        <v>17</v>
      </c>
      <c r="D32" s="79" t="s">
        <v>221</v>
      </c>
      <c r="E32" s="116" t="s">
        <v>196</v>
      </c>
      <c r="F32" s="82">
        <v>168</v>
      </c>
      <c r="G32" s="84">
        <f t="shared" ref="G32:G35" si="8">210-F32</f>
        <v>42</v>
      </c>
      <c r="H32" s="84">
        <f t="shared" ref="H32:H35" si="9">ROUNDDOWN(((210-F32)*0.9),0)</f>
        <v>37</v>
      </c>
      <c r="I32" s="86" t="s">
        <v>222</v>
      </c>
      <c r="J32" s="87" t="s">
        <v>215</v>
      </c>
    </row>
    <row r="33" spans="1:10" ht="27" customHeight="1">
      <c r="B33" s="14" t="str">
        <f>Roster!C33</f>
        <v>Sandra Manley</v>
      </c>
      <c r="C33" s="78">
        <v>18</v>
      </c>
      <c r="D33" s="92" t="s">
        <v>223</v>
      </c>
      <c r="E33" s="121" t="s">
        <v>209</v>
      </c>
      <c r="F33" s="96">
        <v>122</v>
      </c>
      <c r="G33" s="97">
        <f t="shared" si="8"/>
        <v>88</v>
      </c>
      <c r="H33" s="84">
        <f t="shared" si="9"/>
        <v>79</v>
      </c>
      <c r="I33" s="98" t="s">
        <v>222</v>
      </c>
      <c r="J33" s="99" t="s">
        <v>215</v>
      </c>
    </row>
    <row r="34" spans="1:10" ht="27" customHeight="1">
      <c r="B34" s="16" t="str">
        <f>Roster!C34</f>
        <v>Terrie Bogle</v>
      </c>
      <c r="C34" s="78">
        <v>19</v>
      </c>
      <c r="D34" s="92" t="s">
        <v>224</v>
      </c>
      <c r="E34" s="94" t="s">
        <v>196</v>
      </c>
      <c r="F34" s="96">
        <v>159</v>
      </c>
      <c r="G34" s="97">
        <f t="shared" si="8"/>
        <v>51</v>
      </c>
      <c r="H34" s="84">
        <f t="shared" si="9"/>
        <v>45</v>
      </c>
      <c r="I34" s="98" t="s">
        <v>225</v>
      </c>
      <c r="J34" s="99" t="s">
        <v>226</v>
      </c>
    </row>
    <row r="35" spans="1:10" ht="27" customHeight="1">
      <c r="A35" s="90"/>
      <c r="B35" s="28" t="str">
        <f>Roster!C35</f>
        <v>Ken Arnold</v>
      </c>
      <c r="C35" s="61">
        <v>20</v>
      </c>
      <c r="D35" s="101" t="s">
        <v>227</v>
      </c>
      <c r="E35" s="60" t="s">
        <v>196</v>
      </c>
      <c r="F35" s="103">
        <v>170</v>
      </c>
      <c r="G35" s="105">
        <f t="shared" si="8"/>
        <v>40</v>
      </c>
      <c r="H35" s="107">
        <f t="shared" si="9"/>
        <v>36</v>
      </c>
      <c r="I35" s="108" t="s">
        <v>228</v>
      </c>
      <c r="J35" s="110" t="s">
        <v>215</v>
      </c>
    </row>
    <row r="36" spans="1:10" ht="27" customHeight="1">
      <c r="B36" s="43"/>
      <c r="C36" s="43"/>
      <c r="D36" s="43"/>
      <c r="E36" s="43"/>
      <c r="F36" s="43"/>
      <c r="G36" s="112"/>
      <c r="H36" s="112"/>
      <c r="I36" s="43"/>
      <c r="J36" s="43"/>
    </row>
    <row r="37" spans="1:10" ht="27" customHeight="1">
      <c r="C37" s="43"/>
      <c r="G37" s="112"/>
      <c r="H37" s="112"/>
    </row>
    <row r="38" spans="1:10" ht="27" customHeight="1">
      <c r="A38" s="9">
        <v>6</v>
      </c>
      <c r="B38" s="69" t="str">
        <f>Roster!C38</f>
        <v>Birmingham 2020</v>
      </c>
      <c r="C38" s="70" t="s">
        <v>24</v>
      </c>
      <c r="D38" s="71" t="s">
        <v>178</v>
      </c>
      <c r="E38" s="71" t="s">
        <v>179</v>
      </c>
      <c r="F38" s="72" t="s">
        <v>180</v>
      </c>
      <c r="G38" s="73">
        <v>1</v>
      </c>
      <c r="H38" s="73">
        <v>0.9</v>
      </c>
      <c r="I38" s="75" t="s">
        <v>181</v>
      </c>
      <c r="J38" s="76" t="s">
        <v>182</v>
      </c>
    </row>
    <row r="39" spans="1:10" ht="27" customHeight="1">
      <c r="B39" s="148" t="str">
        <f>Roster!C39</f>
        <v>Walter Haskett</v>
      </c>
      <c r="C39" s="78">
        <v>21</v>
      </c>
      <c r="D39" s="79" t="s">
        <v>229</v>
      </c>
      <c r="E39" s="116" t="s">
        <v>196</v>
      </c>
      <c r="F39" s="82">
        <v>174</v>
      </c>
      <c r="G39" s="84">
        <f t="shared" ref="G39:G42" si="10">210-F39</f>
        <v>36</v>
      </c>
      <c r="H39" s="84">
        <f t="shared" ref="H39:H42" si="11">ROUNDDOWN(((210-F39)*0.9),0)</f>
        <v>32</v>
      </c>
      <c r="I39" s="86" t="s">
        <v>230</v>
      </c>
      <c r="J39" s="87" t="s">
        <v>231</v>
      </c>
    </row>
    <row r="40" spans="1:10" ht="27" customHeight="1">
      <c r="B40" s="14" t="str">
        <f>Roster!C40</f>
        <v>Mary Hartzell</v>
      </c>
      <c r="C40" s="78">
        <v>22</v>
      </c>
      <c r="D40" s="92" t="s">
        <v>232</v>
      </c>
      <c r="E40" s="94" t="s">
        <v>196</v>
      </c>
      <c r="F40" s="96">
        <v>136</v>
      </c>
      <c r="G40" s="97">
        <f t="shared" si="10"/>
        <v>74</v>
      </c>
      <c r="H40" s="84">
        <f t="shared" si="11"/>
        <v>66</v>
      </c>
      <c r="I40" s="98" t="s">
        <v>233</v>
      </c>
      <c r="J40" s="99" t="s">
        <v>231</v>
      </c>
    </row>
    <row r="41" spans="1:10" ht="27" customHeight="1">
      <c r="B41" s="16" t="str">
        <f>Roster!C41</f>
        <v>Ricky Morgan</v>
      </c>
      <c r="C41" s="78">
        <v>23</v>
      </c>
      <c r="D41" s="92" t="s">
        <v>234</v>
      </c>
      <c r="E41" s="121" t="s">
        <v>235</v>
      </c>
      <c r="F41" s="96">
        <v>194</v>
      </c>
      <c r="G41" s="97">
        <f t="shared" si="10"/>
        <v>16</v>
      </c>
      <c r="H41" s="84">
        <f t="shared" si="11"/>
        <v>14</v>
      </c>
      <c r="I41" s="98" t="s">
        <v>236</v>
      </c>
      <c r="J41" s="99" t="s">
        <v>231</v>
      </c>
    </row>
    <row r="42" spans="1:10" ht="27" customHeight="1">
      <c r="A42" s="90"/>
      <c r="B42" s="28" t="str">
        <f>Roster!C42</f>
        <v>Thomas Daugherty</v>
      </c>
      <c r="C42" s="61">
        <v>24</v>
      </c>
      <c r="D42" s="101" t="s">
        <v>237</v>
      </c>
      <c r="E42" s="124" t="s">
        <v>238</v>
      </c>
      <c r="F42" s="103">
        <v>183</v>
      </c>
      <c r="G42" s="105">
        <f t="shared" si="10"/>
        <v>27</v>
      </c>
      <c r="H42" s="107">
        <f t="shared" si="11"/>
        <v>24</v>
      </c>
      <c r="I42" s="108" t="s">
        <v>239</v>
      </c>
      <c r="J42" s="110" t="s">
        <v>231</v>
      </c>
    </row>
    <row r="43" spans="1:10" ht="27" customHeight="1">
      <c r="B43" s="43"/>
      <c r="C43" s="43"/>
      <c r="D43" s="43"/>
      <c r="E43" s="43"/>
      <c r="F43" s="43"/>
      <c r="G43" s="112"/>
      <c r="H43" s="112"/>
      <c r="I43" s="43"/>
      <c r="J43" s="43"/>
    </row>
    <row r="44" spans="1:10" ht="27" customHeight="1">
      <c r="C44" s="43"/>
      <c r="G44" s="112"/>
      <c r="H44" s="112"/>
    </row>
    <row r="45" spans="1:10" ht="27" customHeight="1">
      <c r="A45" s="9">
        <v>7</v>
      </c>
      <c r="B45" s="69" t="str">
        <f>Roster!C45</f>
        <v>Four Company</v>
      </c>
      <c r="C45" s="70" t="s">
        <v>24</v>
      </c>
      <c r="D45" s="71" t="s">
        <v>178</v>
      </c>
      <c r="E45" s="71" t="s">
        <v>179</v>
      </c>
      <c r="F45" s="72" t="s">
        <v>180</v>
      </c>
      <c r="G45" s="73">
        <v>1</v>
      </c>
      <c r="H45" s="73">
        <v>0.9</v>
      </c>
      <c r="I45" s="75" t="s">
        <v>181</v>
      </c>
      <c r="J45" s="76" t="s">
        <v>182</v>
      </c>
    </row>
    <row r="46" spans="1:10" ht="27" customHeight="1">
      <c r="A46" s="90"/>
      <c r="B46" s="148" t="str">
        <f>Roster!C46</f>
        <v>Barbara Craig</v>
      </c>
      <c r="C46" s="78">
        <v>25</v>
      </c>
      <c r="D46" s="79" t="s">
        <v>240</v>
      </c>
      <c r="E46" s="81" t="s">
        <v>186</v>
      </c>
      <c r="F46" s="82">
        <v>174</v>
      </c>
      <c r="G46" s="84">
        <f t="shared" ref="G46:G49" si="12">210-F46</f>
        <v>36</v>
      </c>
      <c r="H46" s="84">
        <f t="shared" ref="H46:H49" si="13">ROUNDDOWN(((210-F46)*0.9),0)</f>
        <v>32</v>
      </c>
      <c r="I46" s="86" t="s">
        <v>241</v>
      </c>
      <c r="J46" s="87" t="s">
        <v>194</v>
      </c>
    </row>
    <row r="47" spans="1:10" ht="27" customHeight="1">
      <c r="B47" s="14" t="str">
        <f>Roster!C47</f>
        <v>Kimberly Beck</v>
      </c>
      <c r="C47" s="78">
        <v>26</v>
      </c>
      <c r="D47" s="92" t="s">
        <v>242</v>
      </c>
      <c r="E47" s="94" t="s">
        <v>196</v>
      </c>
      <c r="F47" s="96">
        <v>149</v>
      </c>
      <c r="G47" s="97">
        <f t="shared" si="12"/>
        <v>61</v>
      </c>
      <c r="H47" s="84">
        <f t="shared" si="13"/>
        <v>54</v>
      </c>
      <c r="I47" s="98" t="s">
        <v>243</v>
      </c>
      <c r="J47" s="99" t="s">
        <v>194</v>
      </c>
    </row>
    <row r="48" spans="1:10" ht="27" customHeight="1">
      <c r="B48" s="16" t="str">
        <f>Roster!C48</f>
        <v>Kristy Mnich</v>
      </c>
      <c r="C48" s="78">
        <v>27</v>
      </c>
      <c r="D48" s="92" t="s">
        <v>244</v>
      </c>
      <c r="E48" s="94" t="s">
        <v>196</v>
      </c>
      <c r="F48" s="96">
        <v>176</v>
      </c>
      <c r="G48" s="97">
        <f t="shared" si="12"/>
        <v>34</v>
      </c>
      <c r="H48" s="84">
        <f t="shared" si="13"/>
        <v>30</v>
      </c>
      <c r="I48" s="98" t="s">
        <v>245</v>
      </c>
      <c r="J48" s="99" t="s">
        <v>194</v>
      </c>
    </row>
    <row r="49" spans="1:10" ht="27" customHeight="1">
      <c r="B49" s="28" t="str">
        <f>Roster!C49</f>
        <v>Michael Mnich</v>
      </c>
      <c r="C49" s="61">
        <v>28</v>
      </c>
      <c r="D49" s="101" t="s">
        <v>246</v>
      </c>
      <c r="E49" s="60" t="s">
        <v>196</v>
      </c>
      <c r="F49" s="103">
        <v>177</v>
      </c>
      <c r="G49" s="105">
        <f t="shared" si="12"/>
        <v>33</v>
      </c>
      <c r="H49" s="107">
        <f t="shared" si="13"/>
        <v>29</v>
      </c>
      <c r="I49" s="108" t="s">
        <v>245</v>
      </c>
      <c r="J49" s="110" t="s">
        <v>194</v>
      </c>
    </row>
    <row r="50" spans="1:10" ht="27" customHeight="1">
      <c r="B50" s="43"/>
      <c r="C50" s="43"/>
      <c r="D50" s="43"/>
      <c r="E50" s="43"/>
      <c r="F50" s="43"/>
      <c r="G50" s="112"/>
      <c r="H50" s="112"/>
      <c r="I50" s="43"/>
      <c r="J50" s="43"/>
    </row>
    <row r="51" spans="1:10" ht="27" customHeight="1">
      <c r="C51" s="43"/>
      <c r="G51" s="112"/>
      <c r="H51" s="112"/>
    </row>
    <row r="52" spans="1:10" ht="27" customHeight="1">
      <c r="A52" s="9">
        <v>8</v>
      </c>
      <c r="B52" s="69" t="str">
        <f>Roster!C52</f>
        <v>Spirit Of Autism</v>
      </c>
      <c r="C52" s="70" t="s">
        <v>24</v>
      </c>
      <c r="D52" s="71" t="s">
        <v>178</v>
      </c>
      <c r="E52" s="71" t="s">
        <v>179</v>
      </c>
      <c r="F52" s="72" t="s">
        <v>180</v>
      </c>
      <c r="G52" s="73">
        <v>1</v>
      </c>
      <c r="H52" s="73">
        <v>0.9</v>
      </c>
      <c r="I52" s="75" t="s">
        <v>181</v>
      </c>
      <c r="J52" s="76" t="s">
        <v>182</v>
      </c>
    </row>
    <row r="53" spans="1:10" ht="27" customHeight="1">
      <c r="B53" s="148" t="str">
        <f>Roster!C53</f>
        <v>Katie Collins</v>
      </c>
      <c r="C53" s="78">
        <v>29</v>
      </c>
      <c r="D53" s="79" t="s">
        <v>247</v>
      </c>
      <c r="E53" s="116" t="s">
        <v>196</v>
      </c>
      <c r="F53" s="82">
        <v>96</v>
      </c>
      <c r="G53" s="84">
        <f t="shared" ref="G53:G56" si="14">210-F53</f>
        <v>114</v>
      </c>
      <c r="H53" s="84">
        <f t="shared" ref="H53:H56" si="15">ROUNDDOWN(((210-F53)*0.9),0)</f>
        <v>102</v>
      </c>
      <c r="I53" s="86" t="s">
        <v>248</v>
      </c>
      <c r="J53" s="87" t="s">
        <v>226</v>
      </c>
    </row>
    <row r="54" spans="1:10" ht="27" customHeight="1">
      <c r="A54" s="90"/>
      <c r="B54" s="14" t="str">
        <f>Roster!C54</f>
        <v>Frank Roop, Jr.</v>
      </c>
      <c r="C54" s="78">
        <v>30</v>
      </c>
      <c r="D54" s="92" t="s">
        <v>249</v>
      </c>
      <c r="E54" s="94" t="s">
        <v>196</v>
      </c>
      <c r="F54" s="96">
        <v>154</v>
      </c>
      <c r="G54" s="97">
        <f t="shared" si="14"/>
        <v>56</v>
      </c>
      <c r="H54" s="84">
        <f t="shared" si="15"/>
        <v>50</v>
      </c>
      <c r="I54" s="98" t="s">
        <v>248</v>
      </c>
      <c r="J54" s="99" t="s">
        <v>226</v>
      </c>
    </row>
    <row r="55" spans="1:10" ht="27" customHeight="1">
      <c r="B55" s="16" t="str">
        <f>Roster!C55</f>
        <v>Wendy Mayhak</v>
      </c>
      <c r="C55" s="78">
        <v>31</v>
      </c>
      <c r="D55" s="92" t="s">
        <v>250</v>
      </c>
      <c r="E55" s="121" t="s">
        <v>186</v>
      </c>
      <c r="F55" s="96">
        <v>175</v>
      </c>
      <c r="G55" s="97">
        <f t="shared" si="14"/>
        <v>35</v>
      </c>
      <c r="H55" s="84">
        <f t="shared" si="15"/>
        <v>31</v>
      </c>
      <c r="I55" s="98" t="s">
        <v>251</v>
      </c>
      <c r="J55" s="99" t="s">
        <v>226</v>
      </c>
    </row>
    <row r="56" spans="1:10" ht="27" customHeight="1">
      <c r="B56" s="28" t="str">
        <f>Roster!C56</f>
        <v>Calvin Anderson</v>
      </c>
      <c r="C56" s="61">
        <v>32</v>
      </c>
      <c r="D56" s="101" t="s">
        <v>252</v>
      </c>
      <c r="E56" s="60" t="s">
        <v>196</v>
      </c>
      <c r="F56" s="103">
        <v>191</v>
      </c>
      <c r="G56" s="105">
        <f t="shared" si="14"/>
        <v>19</v>
      </c>
      <c r="H56" s="107">
        <f t="shared" si="15"/>
        <v>17</v>
      </c>
      <c r="I56" s="108" t="s">
        <v>253</v>
      </c>
      <c r="J56" s="110" t="s">
        <v>226</v>
      </c>
    </row>
    <row r="57" spans="1:10" ht="27" customHeight="1">
      <c r="B57" s="43"/>
      <c r="C57" s="43"/>
      <c r="D57" s="43"/>
      <c r="E57" s="43"/>
      <c r="F57" s="43"/>
      <c r="G57" s="112"/>
      <c r="H57" s="112"/>
      <c r="I57" s="43"/>
      <c r="J57" s="43"/>
    </row>
    <row r="58" spans="1:10" ht="27" customHeight="1">
      <c r="C58" s="43"/>
      <c r="G58" s="112"/>
      <c r="H58" s="112"/>
    </row>
    <row r="59" spans="1:10" ht="27" customHeight="1">
      <c r="A59" s="9">
        <v>9</v>
      </c>
      <c r="B59" s="69" t="str">
        <f>Roster!C59</f>
        <v>Lucky Astros Strikers</v>
      </c>
      <c r="C59" s="70" t="s">
        <v>24</v>
      </c>
      <c r="D59" s="71" t="s">
        <v>178</v>
      </c>
      <c r="E59" s="71" t="s">
        <v>179</v>
      </c>
      <c r="F59" s="72" t="s">
        <v>180</v>
      </c>
      <c r="G59" s="73">
        <v>1</v>
      </c>
      <c r="H59" s="73">
        <v>0.9</v>
      </c>
      <c r="I59" s="75" t="s">
        <v>181</v>
      </c>
      <c r="J59" s="76" t="s">
        <v>182</v>
      </c>
    </row>
    <row r="60" spans="1:10" ht="27" customHeight="1">
      <c r="A60" s="90"/>
      <c r="B60" s="148" t="str">
        <f>Roster!C60</f>
        <v>Reginald Adams</v>
      </c>
      <c r="C60" s="78">
        <v>33</v>
      </c>
      <c r="D60" s="79" t="s">
        <v>254</v>
      </c>
      <c r="E60" s="81" t="s">
        <v>255</v>
      </c>
      <c r="F60" s="82">
        <v>203</v>
      </c>
      <c r="G60" s="84">
        <f t="shared" ref="G60:G63" si="16">210-F60</f>
        <v>7</v>
      </c>
      <c r="H60" s="84">
        <f t="shared" ref="H60:H63" si="17">ROUNDDOWN(((210-F60)*0.9),0)</f>
        <v>6</v>
      </c>
      <c r="I60" s="86" t="s">
        <v>202</v>
      </c>
      <c r="J60" s="87" t="s">
        <v>194</v>
      </c>
    </row>
    <row r="61" spans="1:10" ht="27" customHeight="1">
      <c r="B61" s="14" t="str">
        <f>Roster!C61</f>
        <v>Bobbye Phillips</v>
      </c>
      <c r="C61" s="78">
        <v>34</v>
      </c>
      <c r="D61" s="92" t="s">
        <v>256</v>
      </c>
      <c r="E61" s="94" t="s">
        <v>196</v>
      </c>
      <c r="F61" s="96">
        <v>127</v>
      </c>
      <c r="G61" s="97">
        <f t="shared" si="16"/>
        <v>83</v>
      </c>
      <c r="H61" s="84">
        <f t="shared" si="17"/>
        <v>74</v>
      </c>
      <c r="I61" s="98" t="s">
        <v>257</v>
      </c>
      <c r="J61" s="99" t="s">
        <v>194</v>
      </c>
    </row>
    <row r="62" spans="1:10" ht="27" customHeight="1">
      <c r="B62" s="16" t="str">
        <f>Roster!C62</f>
        <v>Michael Triplett</v>
      </c>
      <c r="C62" s="78">
        <v>35</v>
      </c>
      <c r="D62" s="92" t="s">
        <v>258</v>
      </c>
      <c r="E62" s="94" t="s">
        <v>196</v>
      </c>
      <c r="F62" s="96">
        <v>172</v>
      </c>
      <c r="G62" s="97">
        <f t="shared" si="16"/>
        <v>38</v>
      </c>
      <c r="H62" s="84">
        <f t="shared" si="17"/>
        <v>34</v>
      </c>
      <c r="I62" s="98" t="s">
        <v>259</v>
      </c>
      <c r="J62" s="99" t="s">
        <v>194</v>
      </c>
    </row>
    <row r="63" spans="1:10" ht="27" customHeight="1">
      <c r="B63" s="28" t="str">
        <f>Roster!C63</f>
        <v>Binh Nguyen</v>
      </c>
      <c r="C63" s="61">
        <v>36</v>
      </c>
      <c r="D63" s="101" t="s">
        <v>260</v>
      </c>
      <c r="E63" s="60" t="s">
        <v>196</v>
      </c>
      <c r="F63" s="103">
        <v>198</v>
      </c>
      <c r="G63" s="105">
        <f t="shared" si="16"/>
        <v>12</v>
      </c>
      <c r="H63" s="107">
        <f t="shared" si="17"/>
        <v>10</v>
      </c>
      <c r="I63" s="108" t="s">
        <v>257</v>
      </c>
      <c r="J63" s="110" t="s">
        <v>194</v>
      </c>
    </row>
    <row r="64" spans="1:10" ht="27" customHeight="1">
      <c r="B64" s="43"/>
      <c r="C64" s="43"/>
      <c r="D64" s="43"/>
      <c r="E64" s="43"/>
      <c r="F64" s="43"/>
      <c r="G64" s="112"/>
      <c r="H64" s="112"/>
      <c r="I64" s="43"/>
      <c r="J64" s="43"/>
    </row>
    <row r="65" spans="1:10" ht="27" customHeight="1">
      <c r="C65" s="43"/>
      <c r="G65" s="112"/>
      <c r="H65" s="112"/>
    </row>
    <row r="66" spans="1:10" ht="27" customHeight="1">
      <c r="A66" s="9">
        <v>10</v>
      </c>
      <c r="B66" s="69" t="str">
        <f>Roster!C66</f>
        <v>Okie Deaf Misfits</v>
      </c>
      <c r="C66" s="70" t="s">
        <v>24</v>
      </c>
      <c r="D66" s="71" t="s">
        <v>178</v>
      </c>
      <c r="E66" s="71" t="s">
        <v>179</v>
      </c>
      <c r="F66" s="72" t="s">
        <v>180</v>
      </c>
      <c r="G66" s="73">
        <v>1</v>
      </c>
      <c r="H66" s="73">
        <v>0.9</v>
      </c>
      <c r="I66" s="75" t="s">
        <v>181</v>
      </c>
      <c r="J66" s="76" t="s">
        <v>182</v>
      </c>
    </row>
    <row r="67" spans="1:10" ht="27" customHeight="1">
      <c r="B67" s="148" t="str">
        <f>Roster!C67</f>
        <v>Tina Wimberley</v>
      </c>
      <c r="C67" s="78">
        <v>37</v>
      </c>
      <c r="D67" s="79" t="s">
        <v>261</v>
      </c>
      <c r="E67" s="30" t="s">
        <v>196</v>
      </c>
      <c r="F67" s="82">
        <v>161</v>
      </c>
      <c r="G67" s="84">
        <f t="shared" ref="G67:G70" si="18">210-F67</f>
        <v>49</v>
      </c>
      <c r="H67" s="84">
        <f t="shared" ref="H67:H70" si="19">ROUNDDOWN(((210-F67)*0.9),0)</f>
        <v>44</v>
      </c>
      <c r="I67" s="86" t="s">
        <v>251</v>
      </c>
      <c r="J67" s="87" t="s">
        <v>226</v>
      </c>
    </row>
    <row r="68" spans="1:10" ht="27" customHeight="1">
      <c r="A68" s="90"/>
      <c r="B68" s="385" t="str">
        <f>Roster!C68</f>
        <v>Jennifer Fannon</v>
      </c>
      <c r="C68" s="78">
        <v>38</v>
      </c>
      <c r="D68" s="92" t="s">
        <v>262</v>
      </c>
      <c r="E68" s="121" t="s">
        <v>209</v>
      </c>
      <c r="F68" s="96">
        <v>149</v>
      </c>
      <c r="G68" s="97">
        <f t="shared" si="18"/>
        <v>61</v>
      </c>
      <c r="H68" s="84">
        <f t="shared" si="19"/>
        <v>54</v>
      </c>
      <c r="I68" s="98" t="s">
        <v>263</v>
      </c>
      <c r="J68" s="99" t="s">
        <v>226</v>
      </c>
    </row>
    <row r="69" spans="1:10" ht="27" customHeight="1">
      <c r="B69" s="386" t="str">
        <f>Roster!C69</f>
        <v>Gregory Burk</v>
      </c>
      <c r="C69" s="78">
        <v>39</v>
      </c>
      <c r="D69" s="92" t="s">
        <v>264</v>
      </c>
      <c r="E69" s="94" t="s">
        <v>196</v>
      </c>
      <c r="F69" s="96">
        <v>166</v>
      </c>
      <c r="G69" s="97">
        <f t="shared" si="18"/>
        <v>44</v>
      </c>
      <c r="H69" s="84">
        <f t="shared" si="19"/>
        <v>39</v>
      </c>
      <c r="I69" s="98" t="s">
        <v>265</v>
      </c>
      <c r="J69" s="99" t="s">
        <v>226</v>
      </c>
    </row>
    <row r="70" spans="1:10" ht="27" customHeight="1">
      <c r="B70" s="28" t="str">
        <f>Roster!C70</f>
        <v>Larry Dalton</v>
      </c>
      <c r="C70" s="61">
        <v>40</v>
      </c>
      <c r="D70" s="101" t="s">
        <v>266</v>
      </c>
      <c r="E70" s="60" t="s">
        <v>196</v>
      </c>
      <c r="F70" s="103">
        <v>189</v>
      </c>
      <c r="G70" s="105">
        <f t="shared" si="18"/>
        <v>21</v>
      </c>
      <c r="H70" s="107">
        <f t="shared" si="19"/>
        <v>18</v>
      </c>
      <c r="I70" s="108" t="s">
        <v>263</v>
      </c>
      <c r="J70" s="110" t="s">
        <v>226</v>
      </c>
    </row>
    <row r="71" spans="1:10" ht="27" customHeight="1">
      <c r="B71" s="43"/>
      <c r="C71" s="43"/>
      <c r="D71" s="43"/>
      <c r="E71" s="43"/>
      <c r="F71" s="43"/>
      <c r="G71" s="112"/>
      <c r="H71" s="112"/>
      <c r="I71" s="43"/>
      <c r="J71" s="43"/>
    </row>
    <row r="72" spans="1:10" ht="27" customHeight="1">
      <c r="C72" s="43"/>
      <c r="G72" s="112"/>
      <c r="H72" s="112"/>
    </row>
    <row r="73" spans="1:10" ht="27" customHeight="1">
      <c r="A73" s="9">
        <v>11</v>
      </c>
      <c r="B73" s="69" t="str">
        <f>Roster!C73</f>
        <v>Clean Sweepers</v>
      </c>
      <c r="C73" s="70" t="s">
        <v>24</v>
      </c>
      <c r="D73" s="71" t="s">
        <v>178</v>
      </c>
      <c r="E73" s="71" t="s">
        <v>179</v>
      </c>
      <c r="F73" s="72" t="s">
        <v>180</v>
      </c>
      <c r="G73" s="73">
        <v>1</v>
      </c>
      <c r="H73" s="73">
        <v>0.9</v>
      </c>
      <c r="I73" s="75" t="s">
        <v>181</v>
      </c>
      <c r="J73" s="76" t="s">
        <v>182</v>
      </c>
    </row>
    <row r="74" spans="1:10" ht="27" customHeight="1">
      <c r="B74" s="148" t="str">
        <f>Roster!C74</f>
        <v>Philip Mills</v>
      </c>
      <c r="C74" s="78">
        <v>41</v>
      </c>
      <c r="D74" s="79" t="s">
        <v>267</v>
      </c>
      <c r="E74" s="116" t="s">
        <v>196</v>
      </c>
      <c r="F74" s="82">
        <v>192</v>
      </c>
      <c r="G74" s="84">
        <f t="shared" ref="G74:G77" si="20">210-F74</f>
        <v>18</v>
      </c>
      <c r="H74" s="84">
        <f t="shared" ref="H74:H77" si="21">ROUNDDOWN(((210-F74)*0.9),0)</f>
        <v>16</v>
      </c>
      <c r="I74" s="86" t="s">
        <v>268</v>
      </c>
      <c r="J74" s="87" t="s">
        <v>194</v>
      </c>
    </row>
    <row r="75" spans="1:10" ht="27" customHeight="1">
      <c r="B75" s="385" t="str">
        <f>Roster!C75</f>
        <v>Anthony Mowl</v>
      </c>
      <c r="C75" s="78">
        <v>42</v>
      </c>
      <c r="D75" s="92" t="s">
        <v>269</v>
      </c>
      <c r="E75" s="94" t="s">
        <v>196</v>
      </c>
      <c r="F75" s="96">
        <v>156</v>
      </c>
      <c r="G75" s="97">
        <f t="shared" si="20"/>
        <v>54</v>
      </c>
      <c r="H75" s="84">
        <f t="shared" si="21"/>
        <v>48</v>
      </c>
      <c r="I75" s="98" t="s">
        <v>197</v>
      </c>
      <c r="J75" s="99" t="s">
        <v>194</v>
      </c>
    </row>
    <row r="76" spans="1:10" ht="27" customHeight="1">
      <c r="B76" s="386" t="str">
        <f>Roster!C76</f>
        <v>Jerilyn Mayhak</v>
      </c>
      <c r="C76" s="78">
        <v>43</v>
      </c>
      <c r="D76" s="92" t="s">
        <v>270</v>
      </c>
      <c r="E76" s="94" t="s">
        <v>196</v>
      </c>
      <c r="F76" s="96">
        <v>173</v>
      </c>
      <c r="G76" s="97">
        <f t="shared" si="20"/>
        <v>37</v>
      </c>
      <c r="H76" s="84">
        <f t="shared" si="21"/>
        <v>33</v>
      </c>
      <c r="I76" s="98" t="s">
        <v>271</v>
      </c>
      <c r="J76" s="99" t="s">
        <v>215</v>
      </c>
    </row>
    <row r="77" spans="1:10" ht="27" customHeight="1">
      <c r="A77" s="90"/>
      <c r="B77" s="28" t="str">
        <f>Roster!C77</f>
        <v>Andrew Donatich</v>
      </c>
      <c r="C77" s="61">
        <v>44</v>
      </c>
      <c r="D77" s="101" t="s">
        <v>272</v>
      </c>
      <c r="E77" s="60" t="s">
        <v>196</v>
      </c>
      <c r="F77" s="103">
        <v>196</v>
      </c>
      <c r="G77" s="105">
        <f t="shared" si="20"/>
        <v>14</v>
      </c>
      <c r="H77" s="107">
        <f t="shared" si="21"/>
        <v>12</v>
      </c>
      <c r="I77" s="108" t="s">
        <v>197</v>
      </c>
      <c r="J77" s="110" t="s">
        <v>194</v>
      </c>
    </row>
    <row r="78" spans="1:10" ht="27" customHeight="1">
      <c r="B78" s="43"/>
      <c r="C78" s="43"/>
      <c r="D78" s="43"/>
      <c r="E78" s="43"/>
      <c r="F78" s="43"/>
      <c r="G78" s="112"/>
      <c r="H78" s="112"/>
      <c r="I78" s="43"/>
      <c r="J78" s="43"/>
    </row>
    <row r="79" spans="1:10" ht="27" customHeight="1">
      <c r="C79" s="43"/>
      <c r="G79" s="112"/>
      <c r="H79" s="112"/>
    </row>
    <row r="80" spans="1:10" ht="27" customHeight="1">
      <c r="A80" s="9">
        <v>12</v>
      </c>
      <c r="B80" s="69" t="str">
        <f>Roster!C80</f>
        <v>San Antonio Spurs</v>
      </c>
      <c r="C80" s="70" t="s">
        <v>24</v>
      </c>
      <c r="D80" s="71" t="s">
        <v>178</v>
      </c>
      <c r="E80" s="71" t="s">
        <v>179</v>
      </c>
      <c r="F80" s="72" t="s">
        <v>180</v>
      </c>
      <c r="G80" s="73">
        <v>1</v>
      </c>
      <c r="H80" s="73">
        <v>0.9</v>
      </c>
      <c r="I80" s="75" t="s">
        <v>181</v>
      </c>
      <c r="J80" s="76" t="s">
        <v>182</v>
      </c>
    </row>
    <row r="81" spans="1:10" ht="27" customHeight="1">
      <c r="B81" s="387" t="str">
        <f>Roster!C81</f>
        <v>Linda Smith</v>
      </c>
      <c r="C81" s="78">
        <v>45</v>
      </c>
      <c r="D81" s="79" t="s">
        <v>273</v>
      </c>
      <c r="E81" s="81" t="s">
        <v>209</v>
      </c>
      <c r="F81" s="82">
        <v>124</v>
      </c>
      <c r="G81" s="84">
        <f t="shared" ref="G81:G84" si="22">210-F81</f>
        <v>86</v>
      </c>
      <c r="H81" s="84">
        <f t="shared" ref="H81:H84" si="23">ROUNDDOWN(((210-F81)*0.9),0)</f>
        <v>77</v>
      </c>
      <c r="I81" s="86" t="s">
        <v>274</v>
      </c>
      <c r="J81" s="87" t="s">
        <v>194</v>
      </c>
    </row>
    <row r="82" spans="1:10" ht="27" customHeight="1">
      <c r="B82" s="14" t="str">
        <f>Roster!C82</f>
        <v>Charles McBee</v>
      </c>
      <c r="C82" s="78">
        <v>46</v>
      </c>
      <c r="D82" s="92" t="s">
        <v>275</v>
      </c>
      <c r="E82" s="94" t="s">
        <v>196</v>
      </c>
      <c r="F82" s="96">
        <v>136</v>
      </c>
      <c r="G82" s="97">
        <f t="shared" si="22"/>
        <v>74</v>
      </c>
      <c r="H82" s="84">
        <f t="shared" si="23"/>
        <v>66</v>
      </c>
      <c r="I82" s="98" t="s">
        <v>274</v>
      </c>
      <c r="J82" s="99" t="s">
        <v>194</v>
      </c>
    </row>
    <row r="83" spans="1:10" ht="27" customHeight="1">
      <c r="A83" s="90"/>
      <c r="B83" s="386" t="str">
        <f>Roster!C83</f>
        <v>James Kelly</v>
      </c>
      <c r="C83" s="78">
        <v>47</v>
      </c>
      <c r="D83" s="92" t="s">
        <v>276</v>
      </c>
      <c r="E83" s="121" t="s">
        <v>209</v>
      </c>
      <c r="F83" s="96">
        <v>161</v>
      </c>
      <c r="G83" s="97">
        <f t="shared" si="22"/>
        <v>49</v>
      </c>
      <c r="H83" s="84">
        <f t="shared" si="23"/>
        <v>44</v>
      </c>
      <c r="I83" s="98" t="s">
        <v>274</v>
      </c>
      <c r="J83" s="99" t="s">
        <v>194</v>
      </c>
    </row>
    <row r="84" spans="1:10" ht="27" customHeight="1">
      <c r="B84" s="28" t="str">
        <f>Roster!C84</f>
        <v>Jerilyn Keller</v>
      </c>
      <c r="C84" s="61">
        <v>48</v>
      </c>
      <c r="D84" s="101" t="s">
        <v>277</v>
      </c>
      <c r="E84" s="124" t="s">
        <v>209</v>
      </c>
      <c r="F84" s="103">
        <v>170</v>
      </c>
      <c r="G84" s="105">
        <f t="shared" si="22"/>
        <v>40</v>
      </c>
      <c r="H84" s="107">
        <f t="shared" si="23"/>
        <v>36</v>
      </c>
      <c r="I84" s="108" t="s">
        <v>274</v>
      </c>
      <c r="J84" s="110" t="s">
        <v>194</v>
      </c>
    </row>
    <row r="85" spans="1:10" ht="27" customHeight="1">
      <c r="B85" s="43"/>
      <c r="C85" s="43"/>
      <c r="D85" s="43"/>
      <c r="E85" s="43"/>
      <c r="F85" s="43"/>
      <c r="G85" s="112"/>
      <c r="H85" s="112"/>
      <c r="I85" s="43"/>
      <c r="J85" s="43"/>
    </row>
    <row r="86" spans="1:10" ht="27" customHeight="1">
      <c r="C86" s="43"/>
      <c r="G86" s="112"/>
      <c r="H86" s="112"/>
    </row>
    <row r="87" spans="1:10" ht="27" customHeight="1">
      <c r="A87" s="9">
        <v>13</v>
      </c>
      <c r="B87" s="69" t="str">
        <f>Roster!C87</f>
        <v>Dukes of Hazzards</v>
      </c>
      <c r="C87" s="70" t="s">
        <v>24</v>
      </c>
      <c r="D87" s="71" t="s">
        <v>178</v>
      </c>
      <c r="E87" s="71" t="s">
        <v>179</v>
      </c>
      <c r="F87" s="72" t="s">
        <v>180</v>
      </c>
      <c r="G87" s="73">
        <v>1</v>
      </c>
      <c r="H87" s="73">
        <v>0.9</v>
      </c>
      <c r="I87" s="75" t="s">
        <v>181</v>
      </c>
      <c r="J87" s="76" t="s">
        <v>182</v>
      </c>
    </row>
    <row r="88" spans="1:10" ht="27" customHeight="1">
      <c r="B88" s="148" t="str">
        <f>Roster!C88</f>
        <v>Alma Gomez</v>
      </c>
      <c r="C88" s="78">
        <v>49</v>
      </c>
      <c r="D88" s="79" t="s">
        <v>278</v>
      </c>
      <c r="E88" s="116" t="s">
        <v>196</v>
      </c>
      <c r="F88" s="82">
        <v>105</v>
      </c>
      <c r="G88" s="84">
        <f t="shared" ref="G88:G91" si="24">210-F88</f>
        <v>105</v>
      </c>
      <c r="H88" s="84">
        <f t="shared" ref="H88:H91" si="25">ROUNDDOWN(((210-F88)*0.9),0)</f>
        <v>94</v>
      </c>
      <c r="I88" s="86" t="s">
        <v>279</v>
      </c>
      <c r="J88" s="87" t="s">
        <v>194</v>
      </c>
    </row>
    <row r="89" spans="1:10" ht="27" customHeight="1">
      <c r="B89" s="385" t="str">
        <f>Roster!C89</f>
        <v>Cody Burks</v>
      </c>
      <c r="C89" s="78">
        <v>50</v>
      </c>
      <c r="D89" s="92" t="s">
        <v>280</v>
      </c>
      <c r="E89" s="121" t="s">
        <v>209</v>
      </c>
      <c r="F89" s="96">
        <v>129</v>
      </c>
      <c r="G89" s="97">
        <f t="shared" si="24"/>
        <v>81</v>
      </c>
      <c r="H89" s="84">
        <f t="shared" si="25"/>
        <v>72</v>
      </c>
      <c r="I89" s="98" t="s">
        <v>281</v>
      </c>
      <c r="J89" s="99" t="s">
        <v>194</v>
      </c>
    </row>
    <row r="90" spans="1:10" ht="27" customHeight="1">
      <c r="B90" s="386" t="str">
        <f>Roster!C90</f>
        <v>Mindy Treviso</v>
      </c>
      <c r="C90" s="78">
        <v>51</v>
      </c>
      <c r="D90" s="92" t="s">
        <v>282</v>
      </c>
      <c r="E90" s="94" t="s">
        <v>196</v>
      </c>
      <c r="F90" s="96">
        <v>98</v>
      </c>
      <c r="G90" s="97">
        <f t="shared" si="24"/>
        <v>112</v>
      </c>
      <c r="H90" s="84">
        <f t="shared" si="25"/>
        <v>100</v>
      </c>
      <c r="I90" s="98" t="s">
        <v>283</v>
      </c>
      <c r="J90" s="99" t="s">
        <v>194</v>
      </c>
    </row>
    <row r="91" spans="1:10" ht="27" customHeight="1">
      <c r="A91" s="90"/>
      <c r="B91" s="28" t="str">
        <f>Roster!C91</f>
        <v>Joseph Brown</v>
      </c>
      <c r="C91" s="61">
        <v>52</v>
      </c>
      <c r="D91" s="101" t="s">
        <v>284</v>
      </c>
      <c r="E91" s="60" t="s">
        <v>196</v>
      </c>
      <c r="F91" s="103">
        <v>191</v>
      </c>
      <c r="G91" s="105">
        <f t="shared" si="24"/>
        <v>19</v>
      </c>
      <c r="H91" s="107">
        <f t="shared" si="25"/>
        <v>17</v>
      </c>
      <c r="I91" s="108" t="s">
        <v>285</v>
      </c>
      <c r="J91" s="110" t="s">
        <v>194</v>
      </c>
    </row>
    <row r="92" spans="1:10" ht="27" customHeight="1">
      <c r="B92" s="43"/>
      <c r="C92" s="43"/>
      <c r="D92" s="43"/>
      <c r="E92" s="43"/>
      <c r="F92" s="43"/>
      <c r="G92" s="112"/>
      <c r="H92" s="112"/>
      <c r="I92" s="43"/>
      <c r="J92" s="43"/>
    </row>
    <row r="93" spans="1:10" ht="27" customHeight="1">
      <c r="C93" s="43"/>
      <c r="G93" s="112"/>
      <c r="H93" s="112"/>
    </row>
    <row r="94" spans="1:10" ht="27" customHeight="1">
      <c r="A94" s="9">
        <v>14</v>
      </c>
      <c r="B94" s="69" t="str">
        <f>Roster!C94</f>
        <v>Dudes &amp; Babe</v>
      </c>
      <c r="C94" s="70" t="s">
        <v>24</v>
      </c>
      <c r="D94" s="71" t="s">
        <v>178</v>
      </c>
      <c r="E94" s="71" t="s">
        <v>179</v>
      </c>
      <c r="F94" s="72" t="s">
        <v>180</v>
      </c>
      <c r="G94" s="73">
        <v>1</v>
      </c>
      <c r="H94" s="73">
        <v>0.9</v>
      </c>
      <c r="I94" s="75" t="s">
        <v>181</v>
      </c>
      <c r="J94" s="76" t="s">
        <v>182</v>
      </c>
    </row>
    <row r="95" spans="1:10" ht="27" customHeight="1">
      <c r="A95" s="90"/>
      <c r="B95" s="148" t="str">
        <f>Roster!C95</f>
        <v>Darryl Conner</v>
      </c>
      <c r="C95" s="78">
        <v>53</v>
      </c>
      <c r="D95" s="79" t="s">
        <v>286</v>
      </c>
      <c r="E95" s="81" t="s">
        <v>255</v>
      </c>
      <c r="F95" s="82">
        <v>205</v>
      </c>
      <c r="G95" s="84">
        <f t="shared" ref="G95:G98" si="26">210-F95</f>
        <v>5</v>
      </c>
      <c r="H95" s="84">
        <f t="shared" ref="H95:H98" si="27">ROUNDDOWN(((210-F95)*0.9),0)</f>
        <v>4</v>
      </c>
      <c r="I95" s="86" t="s">
        <v>287</v>
      </c>
      <c r="J95" s="87" t="s">
        <v>288</v>
      </c>
    </row>
    <row r="96" spans="1:10" ht="27" customHeight="1">
      <c r="B96" s="14" t="str">
        <f>Roster!C96</f>
        <v>Soila Reyna</v>
      </c>
      <c r="C96" s="78">
        <v>54</v>
      </c>
      <c r="D96" s="92" t="s">
        <v>289</v>
      </c>
      <c r="E96" s="94" t="s">
        <v>196</v>
      </c>
      <c r="F96" s="96">
        <v>118</v>
      </c>
      <c r="G96" s="97">
        <f t="shared" si="26"/>
        <v>92</v>
      </c>
      <c r="H96" s="84">
        <f t="shared" si="27"/>
        <v>82</v>
      </c>
      <c r="I96" s="98" t="s">
        <v>279</v>
      </c>
      <c r="J96" s="99" t="s">
        <v>194</v>
      </c>
    </row>
    <row r="97" spans="1:10" ht="27" customHeight="1">
      <c r="B97" s="16" t="str">
        <f>Roster!C97</f>
        <v>Kelvin Crable</v>
      </c>
      <c r="C97" s="78">
        <v>55</v>
      </c>
      <c r="D97" s="92" t="s">
        <v>290</v>
      </c>
      <c r="E97" s="94" t="s">
        <v>196</v>
      </c>
      <c r="F97" s="96">
        <v>173</v>
      </c>
      <c r="G97" s="97">
        <f t="shared" si="26"/>
        <v>37</v>
      </c>
      <c r="H97" s="84">
        <f t="shared" si="27"/>
        <v>33</v>
      </c>
      <c r="I97" s="98" t="s">
        <v>279</v>
      </c>
      <c r="J97" s="99" t="s">
        <v>194</v>
      </c>
    </row>
    <row r="98" spans="1:10" ht="27" customHeight="1">
      <c r="B98" s="28" t="str">
        <f>Roster!C98</f>
        <v>Dustin Sargent</v>
      </c>
      <c r="C98" s="61">
        <v>56</v>
      </c>
      <c r="D98" s="101" t="s">
        <v>291</v>
      </c>
      <c r="E98" s="60" t="s">
        <v>196</v>
      </c>
      <c r="F98" s="103">
        <v>174</v>
      </c>
      <c r="G98" s="105">
        <f t="shared" si="26"/>
        <v>36</v>
      </c>
      <c r="H98" s="107">
        <f t="shared" si="27"/>
        <v>32</v>
      </c>
      <c r="I98" s="108" t="s">
        <v>279</v>
      </c>
      <c r="J98" s="110" t="s">
        <v>194</v>
      </c>
    </row>
    <row r="99" spans="1:10" ht="27" customHeight="1">
      <c r="B99" s="43"/>
      <c r="C99" s="43"/>
      <c r="D99" s="43"/>
      <c r="E99" s="43"/>
      <c r="F99" s="43"/>
      <c r="G99" s="112"/>
      <c r="H99" s="112"/>
      <c r="I99" s="43"/>
      <c r="J99" s="43"/>
    </row>
    <row r="100" spans="1:10" ht="27" customHeight="1">
      <c r="C100" s="43"/>
      <c r="G100" s="112"/>
      <c r="H100" s="112"/>
    </row>
    <row r="101" spans="1:10" ht="27" customHeight="1">
      <c r="A101" s="9">
        <v>15</v>
      </c>
      <c r="B101" s="69" t="str">
        <f>Roster!C101</f>
        <v>Midwest Legends</v>
      </c>
      <c r="C101" s="70" t="s">
        <v>24</v>
      </c>
      <c r="D101" s="71" t="s">
        <v>178</v>
      </c>
      <c r="E101" s="71" t="s">
        <v>179</v>
      </c>
      <c r="F101" s="72" t="s">
        <v>180</v>
      </c>
      <c r="G101" s="73">
        <v>1</v>
      </c>
      <c r="H101" s="73">
        <v>0.9</v>
      </c>
      <c r="I101" s="75" t="s">
        <v>181</v>
      </c>
      <c r="J101" s="76" t="s">
        <v>182</v>
      </c>
    </row>
    <row r="102" spans="1:10" ht="27" customHeight="1">
      <c r="B102" s="148" t="str">
        <f>Roster!C102</f>
        <v>Ted Thomas</v>
      </c>
      <c r="C102" s="78">
        <v>57</v>
      </c>
      <c r="D102" s="79" t="s">
        <v>292</v>
      </c>
      <c r="E102" s="116" t="s">
        <v>196</v>
      </c>
      <c r="F102" s="82">
        <v>151</v>
      </c>
      <c r="G102" s="84">
        <f t="shared" ref="G102:G105" si="28">210-F102</f>
        <v>59</v>
      </c>
      <c r="H102" s="84">
        <f t="shared" ref="H102:H105" si="29">ROUNDDOWN(((210-F102)*0.9),0)</f>
        <v>53</v>
      </c>
      <c r="I102" s="86" t="s">
        <v>293</v>
      </c>
      <c r="J102" s="87" t="s">
        <v>294</v>
      </c>
    </row>
    <row r="103" spans="1:10" ht="27" customHeight="1">
      <c r="B103" s="385" t="str">
        <f>Roster!C103</f>
        <v>Karyl Hummel</v>
      </c>
      <c r="C103" s="78">
        <v>58</v>
      </c>
      <c r="D103" s="92" t="s">
        <v>295</v>
      </c>
      <c r="E103" s="94" t="s">
        <v>196</v>
      </c>
      <c r="F103" s="96">
        <v>116</v>
      </c>
      <c r="G103" s="97">
        <f t="shared" si="28"/>
        <v>94</v>
      </c>
      <c r="H103" s="84">
        <f t="shared" si="29"/>
        <v>84</v>
      </c>
      <c r="I103" s="98" t="s">
        <v>197</v>
      </c>
      <c r="J103" s="99" t="s">
        <v>194</v>
      </c>
    </row>
    <row r="104" spans="1:10" ht="27" customHeight="1">
      <c r="A104" s="90"/>
      <c r="B104" s="16" t="str">
        <f>Roster!C104</f>
        <v>Michael Hummel</v>
      </c>
      <c r="C104" s="78">
        <v>59</v>
      </c>
      <c r="D104" s="92" t="s">
        <v>296</v>
      </c>
      <c r="E104" s="94" t="s">
        <v>196</v>
      </c>
      <c r="F104" s="96">
        <v>152</v>
      </c>
      <c r="G104" s="97">
        <f t="shared" si="28"/>
        <v>58</v>
      </c>
      <c r="H104" s="84">
        <f t="shared" si="29"/>
        <v>52</v>
      </c>
      <c r="I104" s="98" t="s">
        <v>197</v>
      </c>
      <c r="J104" s="99" t="s">
        <v>194</v>
      </c>
    </row>
    <row r="105" spans="1:10" ht="27" customHeight="1">
      <c r="B105" s="388" t="str">
        <f>Roster!C105</f>
        <v>Dennis Kuehne</v>
      </c>
      <c r="C105" s="61">
        <v>60</v>
      </c>
      <c r="D105" s="101" t="s">
        <v>297</v>
      </c>
      <c r="E105" s="60" t="s">
        <v>196</v>
      </c>
      <c r="F105" s="103">
        <v>210</v>
      </c>
      <c r="G105" s="105">
        <f t="shared" si="28"/>
        <v>0</v>
      </c>
      <c r="H105" s="107">
        <f t="shared" si="29"/>
        <v>0</v>
      </c>
      <c r="I105" s="108" t="s">
        <v>222</v>
      </c>
      <c r="J105" s="110" t="s">
        <v>215</v>
      </c>
    </row>
    <row r="106" spans="1:10" ht="27" customHeight="1">
      <c r="B106" s="43"/>
      <c r="C106" s="43"/>
      <c r="D106" s="43"/>
      <c r="E106" s="43"/>
      <c r="F106" s="43"/>
      <c r="G106" s="112"/>
      <c r="H106" s="112"/>
      <c r="I106" s="43"/>
      <c r="J106" s="43"/>
    </row>
    <row r="107" spans="1:10" ht="27" customHeight="1">
      <c r="C107" s="43"/>
      <c r="G107" s="112"/>
      <c r="H107" s="112"/>
    </row>
    <row r="108" spans="1:10" ht="27" customHeight="1">
      <c r="A108" s="9">
        <v>16</v>
      </c>
      <c r="B108" s="69" t="str">
        <f>Roster!C108</f>
        <v>Time To Strike</v>
      </c>
      <c r="C108" s="70" t="s">
        <v>24</v>
      </c>
      <c r="D108" s="71" t="s">
        <v>178</v>
      </c>
      <c r="E108" s="71" t="s">
        <v>179</v>
      </c>
      <c r="F108" s="72" t="s">
        <v>180</v>
      </c>
      <c r="G108" s="73">
        <v>1</v>
      </c>
      <c r="H108" s="73">
        <v>0.9</v>
      </c>
      <c r="I108" s="75" t="s">
        <v>181</v>
      </c>
      <c r="J108" s="76" t="s">
        <v>182</v>
      </c>
    </row>
    <row r="109" spans="1:10" ht="27" customHeight="1">
      <c r="B109" s="148" t="str">
        <f>Roster!C109</f>
        <v>Mary Ryba</v>
      </c>
      <c r="C109" s="78">
        <v>61</v>
      </c>
      <c r="D109" s="79" t="s">
        <v>298</v>
      </c>
      <c r="E109" s="116" t="s">
        <v>196</v>
      </c>
      <c r="F109" s="82">
        <v>105</v>
      </c>
      <c r="G109" s="84">
        <f t="shared" ref="G109:G112" si="30">210-F109</f>
        <v>105</v>
      </c>
      <c r="H109" s="84">
        <f t="shared" ref="H109:H112" si="31">ROUNDDOWN(((210-F109)*0.9),0)</f>
        <v>94</v>
      </c>
      <c r="I109" s="86" t="s">
        <v>202</v>
      </c>
      <c r="J109" s="87" t="s">
        <v>194</v>
      </c>
    </row>
    <row r="110" spans="1:10" ht="27" customHeight="1">
      <c r="B110" s="14" t="str">
        <f>Roster!C110</f>
        <v>Mike Clifton</v>
      </c>
      <c r="C110" s="78">
        <v>62</v>
      </c>
      <c r="D110" s="92" t="s">
        <v>299</v>
      </c>
      <c r="E110" s="94" t="s">
        <v>196</v>
      </c>
      <c r="F110" s="96">
        <v>154</v>
      </c>
      <c r="G110" s="97">
        <f t="shared" si="30"/>
        <v>56</v>
      </c>
      <c r="H110" s="84">
        <f t="shared" si="31"/>
        <v>50</v>
      </c>
      <c r="I110" s="98" t="s">
        <v>300</v>
      </c>
      <c r="J110" s="99" t="s">
        <v>194</v>
      </c>
    </row>
    <row r="111" spans="1:10" ht="27" customHeight="1">
      <c r="B111" s="16" t="str">
        <f>Roster!C111</f>
        <v>Dominique Parisi</v>
      </c>
      <c r="C111" s="78">
        <v>63</v>
      </c>
      <c r="D111" s="92" t="s">
        <v>301</v>
      </c>
      <c r="E111" s="121" t="s">
        <v>186</v>
      </c>
      <c r="F111" s="96">
        <v>174</v>
      </c>
      <c r="G111" s="97">
        <f t="shared" si="30"/>
        <v>36</v>
      </c>
      <c r="H111" s="84">
        <f t="shared" si="31"/>
        <v>32</v>
      </c>
      <c r="I111" s="98" t="s">
        <v>302</v>
      </c>
      <c r="J111" s="99" t="s">
        <v>194</v>
      </c>
    </row>
    <row r="112" spans="1:10" ht="27" customHeight="1">
      <c r="A112" s="90"/>
      <c r="B112" s="28" t="str">
        <f>Roster!C112</f>
        <v>Jose Ybarra</v>
      </c>
      <c r="C112" s="61">
        <v>64</v>
      </c>
      <c r="D112" s="101" t="s">
        <v>303</v>
      </c>
      <c r="E112" s="60" t="s">
        <v>196</v>
      </c>
      <c r="F112" s="103">
        <v>182</v>
      </c>
      <c r="G112" s="105">
        <f t="shared" si="30"/>
        <v>28</v>
      </c>
      <c r="H112" s="107">
        <f t="shared" si="31"/>
        <v>25</v>
      </c>
      <c r="I112" s="108" t="s">
        <v>304</v>
      </c>
      <c r="J112" s="110" t="s">
        <v>194</v>
      </c>
    </row>
    <row r="113" spans="1:10" ht="27" customHeight="1">
      <c r="B113" s="43"/>
      <c r="C113" s="43"/>
      <c r="D113" s="43"/>
      <c r="E113" s="43"/>
      <c r="F113" s="43"/>
      <c r="G113" s="112"/>
      <c r="H113" s="112"/>
      <c r="I113" s="43"/>
      <c r="J113" s="43"/>
    </row>
    <row r="114" spans="1:10" ht="27" customHeight="1">
      <c r="C114" s="43"/>
      <c r="G114" s="112"/>
      <c r="H114" s="112"/>
    </row>
    <row r="115" spans="1:10" ht="27" customHeight="1">
      <c r="A115" s="9">
        <v>17</v>
      </c>
      <c r="B115" s="69" t="str">
        <f>Roster!C115</f>
        <v>North/South</v>
      </c>
      <c r="C115" s="70" t="s">
        <v>24</v>
      </c>
      <c r="D115" s="71" t="s">
        <v>178</v>
      </c>
      <c r="E115" s="71" t="s">
        <v>179</v>
      </c>
      <c r="F115" s="72" t="s">
        <v>180</v>
      </c>
      <c r="G115" s="73">
        <v>1</v>
      </c>
      <c r="H115" s="73">
        <v>0.9</v>
      </c>
      <c r="I115" s="75" t="s">
        <v>181</v>
      </c>
      <c r="J115" s="76" t="s">
        <v>182</v>
      </c>
    </row>
    <row r="116" spans="1:10" ht="27" customHeight="1">
      <c r="B116" s="148" t="str">
        <f>Roster!C116</f>
        <v>John Wade</v>
      </c>
      <c r="C116" s="78">
        <v>65</v>
      </c>
      <c r="D116" s="79" t="s">
        <v>305</v>
      </c>
      <c r="E116" s="81" t="s">
        <v>238</v>
      </c>
      <c r="F116" s="82">
        <v>189</v>
      </c>
      <c r="G116" s="84">
        <f t="shared" ref="G116:G119" si="32">210-F116</f>
        <v>21</v>
      </c>
      <c r="H116" s="84">
        <f t="shared" ref="H116:H119" si="33">ROUNDDOWN(((210-F116)*0.9),0)</f>
        <v>18</v>
      </c>
      <c r="I116" s="86" t="s">
        <v>306</v>
      </c>
      <c r="J116" s="87" t="s">
        <v>307</v>
      </c>
    </row>
    <row r="117" spans="1:10" ht="27" customHeight="1">
      <c r="B117" s="385" t="str">
        <f>Roster!C117</f>
        <v>Luci Ryan</v>
      </c>
      <c r="C117" s="78">
        <v>66</v>
      </c>
      <c r="D117" s="92" t="s">
        <v>308</v>
      </c>
      <c r="E117" s="94" t="s">
        <v>196</v>
      </c>
      <c r="F117" s="96">
        <v>139</v>
      </c>
      <c r="G117" s="97">
        <f t="shared" si="32"/>
        <v>71</v>
      </c>
      <c r="H117" s="84">
        <f t="shared" si="33"/>
        <v>63</v>
      </c>
      <c r="I117" s="98" t="s">
        <v>302</v>
      </c>
      <c r="J117" s="99" t="s">
        <v>194</v>
      </c>
    </row>
    <row r="118" spans="1:10" ht="27" customHeight="1">
      <c r="A118" s="90"/>
      <c r="B118" s="16" t="str">
        <f>Roster!C118</f>
        <v>Wilbur Wright</v>
      </c>
      <c r="C118" s="78">
        <v>67</v>
      </c>
      <c r="D118" s="92" t="s">
        <v>309</v>
      </c>
      <c r="E118" s="94" t="s">
        <v>196</v>
      </c>
      <c r="F118" s="96">
        <v>166</v>
      </c>
      <c r="G118" s="97">
        <f t="shared" si="32"/>
        <v>44</v>
      </c>
      <c r="H118" s="84">
        <f t="shared" si="33"/>
        <v>39</v>
      </c>
      <c r="I118" s="98" t="s">
        <v>310</v>
      </c>
      <c r="J118" s="99" t="s">
        <v>194</v>
      </c>
    </row>
    <row r="119" spans="1:10" ht="27" customHeight="1">
      <c r="B119" s="388" t="str">
        <f>Roster!C119</f>
        <v>Lavon Hunter</v>
      </c>
      <c r="C119" s="61">
        <v>68</v>
      </c>
      <c r="D119" s="101" t="s">
        <v>311</v>
      </c>
      <c r="E119" s="124" t="s">
        <v>238</v>
      </c>
      <c r="F119" s="103">
        <v>185</v>
      </c>
      <c r="G119" s="105">
        <f t="shared" si="32"/>
        <v>25</v>
      </c>
      <c r="H119" s="107">
        <f t="shared" si="33"/>
        <v>22</v>
      </c>
      <c r="I119" s="108" t="s">
        <v>312</v>
      </c>
      <c r="J119" s="110" t="s">
        <v>231</v>
      </c>
    </row>
    <row r="120" spans="1:10" ht="27" customHeight="1">
      <c r="B120" s="43"/>
      <c r="C120" s="43"/>
      <c r="D120" s="43"/>
      <c r="E120" s="43"/>
      <c r="F120" s="43"/>
      <c r="G120" s="112"/>
      <c r="H120" s="112"/>
      <c r="I120" s="43"/>
      <c r="J120" s="43"/>
    </row>
    <row r="121" spans="1:10" ht="27" customHeight="1">
      <c r="C121" s="43"/>
      <c r="G121" s="112"/>
      <c r="H121" s="112"/>
    </row>
    <row r="122" spans="1:10" ht="27" customHeight="1">
      <c r="A122" s="9">
        <v>18</v>
      </c>
      <c r="B122" s="69" t="str">
        <f>Roster!C122</f>
        <v>Babes &amp; Old Men</v>
      </c>
      <c r="C122" s="70" t="s">
        <v>24</v>
      </c>
      <c r="D122" s="71" t="s">
        <v>178</v>
      </c>
      <c r="E122" s="71" t="s">
        <v>179</v>
      </c>
      <c r="F122" s="72" t="s">
        <v>180</v>
      </c>
      <c r="G122" s="73">
        <v>1</v>
      </c>
      <c r="H122" s="73">
        <v>0.9</v>
      </c>
      <c r="I122" s="75" t="s">
        <v>181</v>
      </c>
      <c r="J122" s="76" t="s">
        <v>182</v>
      </c>
    </row>
    <row r="123" spans="1:10" ht="27" customHeight="1">
      <c r="B123" s="387" t="str">
        <f>Roster!C123</f>
        <v>William Bogle</v>
      </c>
      <c r="C123" s="78">
        <v>69</v>
      </c>
      <c r="D123" s="79" t="s">
        <v>313</v>
      </c>
      <c r="E123" s="116" t="s">
        <v>196</v>
      </c>
      <c r="F123" s="82">
        <v>173</v>
      </c>
      <c r="G123" s="84">
        <f t="shared" ref="G123:G126" si="34">210-F123</f>
        <v>37</v>
      </c>
      <c r="H123" s="84">
        <f t="shared" ref="H123:H126" si="35">ROUNDDOWN(((210-F123)*0.9),0)</f>
        <v>33</v>
      </c>
      <c r="I123" s="86" t="s">
        <v>279</v>
      </c>
      <c r="J123" s="87" t="s">
        <v>194</v>
      </c>
    </row>
    <row r="124" spans="1:10" ht="27" customHeight="1">
      <c r="B124" s="14" t="str">
        <f>Roster!C124</f>
        <v>Lori Whitfield</v>
      </c>
      <c r="C124" s="78">
        <v>70</v>
      </c>
      <c r="D124" s="92" t="s">
        <v>314</v>
      </c>
      <c r="E124" s="94" t="s">
        <v>196</v>
      </c>
      <c r="F124" s="96">
        <v>128</v>
      </c>
      <c r="G124" s="97">
        <f t="shared" si="34"/>
        <v>82</v>
      </c>
      <c r="H124" s="84">
        <f t="shared" si="35"/>
        <v>73</v>
      </c>
      <c r="I124" s="98" t="s">
        <v>279</v>
      </c>
      <c r="J124" s="99" t="s">
        <v>194</v>
      </c>
    </row>
    <row r="125" spans="1:10" ht="27" customHeight="1">
      <c r="A125" s="90"/>
      <c r="B125" s="386" t="str">
        <f>Roster!C125</f>
        <v>Melinda Alonzo</v>
      </c>
      <c r="C125" s="78">
        <v>71</v>
      </c>
      <c r="D125" s="92" t="s">
        <v>315</v>
      </c>
      <c r="E125" s="94" t="s">
        <v>196</v>
      </c>
      <c r="F125" s="96">
        <v>118</v>
      </c>
      <c r="G125" s="97">
        <f t="shared" si="34"/>
        <v>92</v>
      </c>
      <c r="H125" s="84">
        <f t="shared" si="35"/>
        <v>82</v>
      </c>
      <c r="I125" s="98" t="s">
        <v>316</v>
      </c>
      <c r="J125" s="99" t="s">
        <v>194</v>
      </c>
    </row>
    <row r="126" spans="1:10" ht="27" customHeight="1">
      <c r="B126" s="28" t="str">
        <f>Roster!C126</f>
        <v>Albert Ponder</v>
      </c>
      <c r="C126" s="61">
        <v>72</v>
      </c>
      <c r="D126" s="101" t="s">
        <v>317</v>
      </c>
      <c r="E126" s="60" t="s">
        <v>196</v>
      </c>
      <c r="F126" s="103">
        <v>187</v>
      </c>
      <c r="G126" s="105">
        <f t="shared" si="34"/>
        <v>23</v>
      </c>
      <c r="H126" s="107">
        <f t="shared" si="35"/>
        <v>20</v>
      </c>
      <c r="I126" s="108" t="s">
        <v>318</v>
      </c>
      <c r="J126" s="110" t="s">
        <v>194</v>
      </c>
    </row>
    <row r="127" spans="1:10" ht="27" customHeight="1">
      <c r="B127" s="43"/>
      <c r="C127" s="43"/>
      <c r="D127" s="43"/>
      <c r="E127" s="43"/>
      <c r="F127" s="43"/>
      <c r="G127" s="112"/>
      <c r="H127" s="112"/>
      <c r="I127" s="43"/>
      <c r="J127" s="43"/>
    </row>
    <row r="128" spans="1:10" ht="27" customHeight="1">
      <c r="C128" s="43"/>
      <c r="G128" s="112"/>
      <c r="H128" s="112"/>
    </row>
    <row r="129" spans="1:10" ht="27" customHeight="1">
      <c r="A129" s="9">
        <v>19</v>
      </c>
      <c r="B129" s="69" t="str">
        <f>Roster!C129</f>
        <v>Alamo + Texas Tech</v>
      </c>
      <c r="C129" s="70" t="s">
        <v>24</v>
      </c>
      <c r="D129" s="71" t="s">
        <v>178</v>
      </c>
      <c r="E129" s="71" t="s">
        <v>179</v>
      </c>
      <c r="F129" s="72" t="s">
        <v>180</v>
      </c>
      <c r="G129" s="73">
        <v>1</v>
      </c>
      <c r="H129" s="73">
        <v>0.9</v>
      </c>
      <c r="I129" s="75" t="s">
        <v>181</v>
      </c>
      <c r="J129" s="76" t="s">
        <v>182</v>
      </c>
    </row>
    <row r="130" spans="1:10" ht="27" customHeight="1">
      <c r="B130" s="387" t="str">
        <f>Roster!C130</f>
        <v>Janet Bowman</v>
      </c>
      <c r="C130" s="71">
        <v>73</v>
      </c>
      <c r="D130" s="79" t="s">
        <v>319</v>
      </c>
      <c r="E130" s="116" t="s">
        <v>196</v>
      </c>
      <c r="F130" s="82">
        <v>113</v>
      </c>
      <c r="G130" s="84">
        <f t="shared" ref="G130:G133" si="36">210-F130</f>
        <v>97</v>
      </c>
      <c r="H130" s="84">
        <f t="shared" ref="H130:H133" si="37">ROUNDDOWN(((210-F130)*0.9),0)</f>
        <v>87</v>
      </c>
      <c r="I130" s="86" t="s">
        <v>320</v>
      </c>
      <c r="J130" s="87" t="s">
        <v>194</v>
      </c>
    </row>
    <row r="131" spans="1:10" ht="27" customHeight="1">
      <c r="A131" s="43"/>
      <c r="B131" s="14" t="str">
        <f>Roster!C131</f>
        <v>Rex Ryan</v>
      </c>
      <c r="C131" s="78">
        <v>74</v>
      </c>
      <c r="D131" s="92" t="s">
        <v>321</v>
      </c>
      <c r="E131" s="94" t="s">
        <v>196</v>
      </c>
      <c r="F131" s="96">
        <v>144</v>
      </c>
      <c r="G131" s="97">
        <f t="shared" si="36"/>
        <v>66</v>
      </c>
      <c r="H131" s="84">
        <f t="shared" si="37"/>
        <v>59</v>
      </c>
      <c r="I131" s="98" t="s">
        <v>302</v>
      </c>
      <c r="J131" s="99" t="s">
        <v>194</v>
      </c>
    </row>
    <row r="132" spans="1:10" ht="27" customHeight="1">
      <c r="B132" s="16" t="str">
        <f>Roster!C132</f>
        <v>Michael Hellman</v>
      </c>
      <c r="C132" s="78">
        <v>75</v>
      </c>
      <c r="D132" s="92" t="s">
        <v>322</v>
      </c>
      <c r="E132" s="94" t="s">
        <v>196</v>
      </c>
      <c r="F132" s="96">
        <v>148</v>
      </c>
      <c r="G132" s="97">
        <f t="shared" si="36"/>
        <v>62</v>
      </c>
      <c r="H132" s="84">
        <f t="shared" si="37"/>
        <v>55</v>
      </c>
      <c r="I132" s="98" t="s">
        <v>279</v>
      </c>
      <c r="J132" s="99" t="s">
        <v>194</v>
      </c>
    </row>
    <row r="133" spans="1:10" ht="27" customHeight="1">
      <c r="A133" s="90"/>
      <c r="B133" s="388" t="str">
        <f>Roster!C133</f>
        <v>Jimmy Perez</v>
      </c>
      <c r="C133" s="61">
        <v>76</v>
      </c>
      <c r="D133" s="101" t="s">
        <v>323</v>
      </c>
      <c r="E133" s="60" t="s">
        <v>196</v>
      </c>
      <c r="F133" s="103">
        <v>135</v>
      </c>
      <c r="G133" s="105">
        <f t="shared" si="36"/>
        <v>75</v>
      </c>
      <c r="H133" s="107">
        <f t="shared" si="37"/>
        <v>67</v>
      </c>
      <c r="I133" s="108" t="s">
        <v>274</v>
      </c>
      <c r="J133" s="110" t="s">
        <v>194</v>
      </c>
    </row>
    <row r="134" spans="1:10" ht="27" customHeight="1">
      <c r="B134" s="43"/>
      <c r="C134" s="43"/>
      <c r="D134" s="43"/>
      <c r="E134" s="43"/>
      <c r="F134" s="43"/>
      <c r="G134" s="112"/>
      <c r="H134" s="112"/>
      <c r="I134" s="43"/>
      <c r="J134" s="43"/>
    </row>
    <row r="135" spans="1:10" ht="27" customHeight="1">
      <c r="C135" s="43"/>
      <c r="G135" s="112"/>
      <c r="H135" s="112"/>
    </row>
    <row r="136" spans="1:10" ht="27" customHeight="1">
      <c r="A136" s="9">
        <v>20</v>
      </c>
      <c r="B136" s="69" t="str">
        <f>Roster!C136</f>
        <v>Amarillo Deaf</v>
      </c>
      <c r="C136" s="70" t="s">
        <v>24</v>
      </c>
      <c r="D136" s="71" t="s">
        <v>178</v>
      </c>
      <c r="E136" s="71" t="s">
        <v>179</v>
      </c>
      <c r="F136" s="72" t="s">
        <v>180</v>
      </c>
      <c r="G136" s="73">
        <v>1</v>
      </c>
      <c r="H136" s="73">
        <v>0.9</v>
      </c>
      <c r="I136" s="75" t="s">
        <v>181</v>
      </c>
      <c r="J136" s="76" t="s">
        <v>182</v>
      </c>
    </row>
    <row r="137" spans="1:10" ht="27" customHeight="1">
      <c r="B137" s="148" t="str">
        <f>Roster!C137</f>
        <v>Phillip Higginbotham</v>
      </c>
      <c r="C137" s="78">
        <v>77</v>
      </c>
      <c r="D137" s="79" t="s">
        <v>324</v>
      </c>
      <c r="E137" s="116" t="s">
        <v>196</v>
      </c>
      <c r="F137" s="82">
        <v>171</v>
      </c>
      <c r="G137" s="84">
        <f t="shared" ref="G137:G140" si="38">210-F137</f>
        <v>39</v>
      </c>
      <c r="H137" s="84">
        <f t="shared" ref="H137:H140" si="39">ROUNDDOWN(((210-F137)*0.9),0)</f>
        <v>35</v>
      </c>
      <c r="I137" s="86" t="s">
        <v>318</v>
      </c>
      <c r="J137" s="87" t="s">
        <v>194</v>
      </c>
    </row>
    <row r="138" spans="1:10" ht="27" customHeight="1">
      <c r="B138" s="14" t="str">
        <f>Roster!C138</f>
        <v>Jorge Meraz</v>
      </c>
      <c r="C138" s="78">
        <v>78</v>
      </c>
      <c r="D138" s="92" t="s">
        <v>325</v>
      </c>
      <c r="E138" s="94" t="s">
        <v>196</v>
      </c>
      <c r="F138" s="96">
        <v>122</v>
      </c>
      <c r="G138" s="97">
        <f t="shared" si="38"/>
        <v>88</v>
      </c>
      <c r="H138" s="84">
        <f t="shared" si="39"/>
        <v>79</v>
      </c>
      <c r="I138" s="98" t="s">
        <v>318</v>
      </c>
      <c r="J138" s="99" t="s">
        <v>194</v>
      </c>
    </row>
    <row r="139" spans="1:10" ht="27" customHeight="1">
      <c r="A139" s="90"/>
      <c r="B139" s="16" t="str">
        <f>Roster!C139</f>
        <v>Jennifer Sizemore</v>
      </c>
      <c r="C139" s="78">
        <v>79</v>
      </c>
      <c r="D139" s="92" t="s">
        <v>326</v>
      </c>
      <c r="E139" s="94" t="s">
        <v>196</v>
      </c>
      <c r="F139" s="96">
        <v>88</v>
      </c>
      <c r="G139" s="97">
        <f t="shared" si="38"/>
        <v>122</v>
      </c>
      <c r="H139" s="84">
        <f t="shared" si="39"/>
        <v>109</v>
      </c>
      <c r="I139" s="98" t="s">
        <v>318</v>
      </c>
      <c r="J139" s="99" t="s">
        <v>194</v>
      </c>
    </row>
    <row r="140" spans="1:10" ht="27" customHeight="1">
      <c r="B140" s="28" t="str">
        <f>Roster!C140</f>
        <v>Jerry Ferguson</v>
      </c>
      <c r="C140" s="61">
        <v>80</v>
      </c>
      <c r="D140" s="101" t="s">
        <v>327</v>
      </c>
      <c r="E140" s="60" t="s">
        <v>196</v>
      </c>
      <c r="F140" s="103">
        <v>93</v>
      </c>
      <c r="G140" s="105">
        <f t="shared" si="38"/>
        <v>117</v>
      </c>
      <c r="H140" s="107">
        <f t="shared" si="39"/>
        <v>105</v>
      </c>
      <c r="I140" s="108" t="s">
        <v>318</v>
      </c>
      <c r="J140" s="110" t="s">
        <v>194</v>
      </c>
    </row>
    <row r="141" spans="1:10" ht="27" customHeight="1">
      <c r="B141" s="43"/>
      <c r="C141" s="43"/>
      <c r="D141" s="43"/>
      <c r="E141" s="43"/>
      <c r="F141" s="43"/>
      <c r="G141" s="112"/>
      <c r="H141" s="112"/>
      <c r="I141" s="43"/>
      <c r="J141" s="43"/>
    </row>
    <row r="142" spans="1:10" ht="27" customHeight="1">
      <c r="C142" s="43"/>
      <c r="G142" s="112"/>
      <c r="H142" s="112"/>
    </row>
    <row r="143" spans="1:10" ht="27" customHeight="1">
      <c r="A143" s="9">
        <v>21</v>
      </c>
      <c r="B143" s="69" t="str">
        <f>Roster!C143</f>
        <v>Red Raiders</v>
      </c>
      <c r="C143" s="70" t="s">
        <v>24</v>
      </c>
      <c r="D143" s="71" t="s">
        <v>178</v>
      </c>
      <c r="E143" s="71" t="s">
        <v>179</v>
      </c>
      <c r="F143" s="72" t="s">
        <v>180</v>
      </c>
      <c r="G143" s="73">
        <v>1</v>
      </c>
      <c r="H143" s="73">
        <v>0.9</v>
      </c>
      <c r="I143" s="75" t="s">
        <v>181</v>
      </c>
      <c r="J143" s="76" t="s">
        <v>182</v>
      </c>
    </row>
    <row r="144" spans="1:10" ht="27" customHeight="1">
      <c r="A144" s="90"/>
      <c r="B144" s="148" t="str">
        <f>Roster!C144</f>
        <v>Bryon Campbell</v>
      </c>
      <c r="C144" s="78">
        <v>81</v>
      </c>
      <c r="D144" s="79" t="s">
        <v>328</v>
      </c>
      <c r="E144" s="116" t="s">
        <v>196</v>
      </c>
      <c r="F144" s="82">
        <v>113</v>
      </c>
      <c r="G144" s="84">
        <f t="shared" ref="G144:G147" si="40">210-F144</f>
        <v>97</v>
      </c>
      <c r="H144" s="84">
        <f t="shared" ref="H144:H147" si="41">ROUNDDOWN(((210-F144)*0.9),0)</f>
        <v>87</v>
      </c>
      <c r="I144" s="86" t="s">
        <v>279</v>
      </c>
      <c r="J144" s="87" t="s">
        <v>194</v>
      </c>
    </row>
    <row r="145" spans="1:10" ht="27" customHeight="1">
      <c r="B145" s="14" t="str">
        <f>Roster!C145</f>
        <v>Melchora Lee</v>
      </c>
      <c r="C145" s="78">
        <v>82</v>
      </c>
      <c r="D145" s="92" t="s">
        <v>329</v>
      </c>
      <c r="E145" s="94" t="s">
        <v>196</v>
      </c>
      <c r="F145" s="96">
        <v>186</v>
      </c>
      <c r="G145" s="97">
        <f t="shared" si="40"/>
        <v>24</v>
      </c>
      <c r="H145" s="84">
        <f t="shared" si="41"/>
        <v>21</v>
      </c>
      <c r="I145" s="98" t="s">
        <v>330</v>
      </c>
      <c r="J145" s="99" t="s">
        <v>331</v>
      </c>
    </row>
    <row r="146" spans="1:10" ht="27" customHeight="1">
      <c r="B146" s="16" t="str">
        <f>Roster!C146</f>
        <v>Margie Graham</v>
      </c>
      <c r="C146" s="78">
        <v>83</v>
      </c>
      <c r="D146" s="92" t="s">
        <v>332</v>
      </c>
      <c r="E146" s="94" t="s">
        <v>196</v>
      </c>
      <c r="F146" s="96">
        <v>133</v>
      </c>
      <c r="G146" s="97">
        <f t="shared" si="40"/>
        <v>77</v>
      </c>
      <c r="H146" s="84">
        <f t="shared" si="41"/>
        <v>69</v>
      </c>
      <c r="I146" s="98" t="s">
        <v>300</v>
      </c>
      <c r="J146" s="99" t="s">
        <v>194</v>
      </c>
    </row>
    <row r="147" spans="1:10" ht="27" customHeight="1">
      <c r="A147" s="43"/>
      <c r="B147" s="28" t="str">
        <f>Roster!C147</f>
        <v>Troy Graham</v>
      </c>
      <c r="C147" s="61">
        <v>84</v>
      </c>
      <c r="D147" s="101" t="s">
        <v>333</v>
      </c>
      <c r="E147" s="60" t="s">
        <v>196</v>
      </c>
      <c r="F147" s="103">
        <v>166</v>
      </c>
      <c r="G147" s="105">
        <f t="shared" si="40"/>
        <v>44</v>
      </c>
      <c r="H147" s="107">
        <f t="shared" si="41"/>
        <v>39</v>
      </c>
      <c r="I147" s="108" t="s">
        <v>300</v>
      </c>
      <c r="J147" s="110" t="s">
        <v>194</v>
      </c>
    </row>
    <row r="148" spans="1:10" ht="27" customHeight="1">
      <c r="B148" s="43"/>
      <c r="C148" s="43"/>
      <c r="D148" s="43"/>
      <c r="E148" s="43"/>
      <c r="F148" s="43"/>
      <c r="G148" s="112"/>
      <c r="H148" s="112"/>
      <c r="I148" s="43"/>
      <c r="J148" s="43"/>
    </row>
    <row r="149" spans="1:10" ht="27" customHeight="1">
      <c r="C149" s="43"/>
      <c r="G149" s="112"/>
      <c r="H149" s="112"/>
    </row>
    <row r="150" spans="1:10" ht="27" customHeight="1">
      <c r="A150" s="9">
        <v>22</v>
      </c>
      <c r="B150" s="69" t="str">
        <f>Roster!C150</f>
        <v>Warriors</v>
      </c>
      <c r="C150" s="70" t="s">
        <v>24</v>
      </c>
      <c r="D150" s="71" t="s">
        <v>178</v>
      </c>
      <c r="E150" s="71" t="s">
        <v>179</v>
      </c>
      <c r="F150" s="72" t="s">
        <v>180</v>
      </c>
      <c r="G150" s="73">
        <v>1</v>
      </c>
      <c r="H150" s="73">
        <v>0.9</v>
      </c>
      <c r="I150" s="75" t="s">
        <v>181</v>
      </c>
      <c r="J150" s="76" t="s">
        <v>182</v>
      </c>
    </row>
    <row r="151" spans="1:10" ht="27" customHeight="1">
      <c r="B151" s="148" t="str">
        <f>Roster!C151</f>
        <v>Elexis Banks</v>
      </c>
      <c r="C151" s="78">
        <v>85</v>
      </c>
      <c r="D151" s="79" t="s">
        <v>334</v>
      </c>
      <c r="E151" s="116" t="s">
        <v>196</v>
      </c>
      <c r="F151" s="82">
        <v>85</v>
      </c>
      <c r="G151" s="84">
        <f t="shared" ref="G151:G154" si="42">210-F151</f>
        <v>125</v>
      </c>
      <c r="H151" s="84">
        <f t="shared" ref="H151:H154" si="43">ROUNDDOWN(((210-F151)*0.9),0)</f>
        <v>112</v>
      </c>
      <c r="I151" s="86" t="s">
        <v>279</v>
      </c>
      <c r="J151" s="87" t="s">
        <v>194</v>
      </c>
    </row>
    <row r="152" spans="1:10" ht="27" customHeight="1">
      <c r="B152" s="14" t="str">
        <f>Roster!C152</f>
        <v>James Tate</v>
      </c>
      <c r="C152" s="78">
        <v>86</v>
      </c>
      <c r="D152" s="92" t="s">
        <v>335</v>
      </c>
      <c r="E152" s="94" t="s">
        <v>196</v>
      </c>
      <c r="F152" s="96">
        <v>80</v>
      </c>
      <c r="G152" s="97">
        <f t="shared" si="42"/>
        <v>130</v>
      </c>
      <c r="H152" s="84">
        <f t="shared" si="43"/>
        <v>117</v>
      </c>
      <c r="I152" s="98" t="s">
        <v>279</v>
      </c>
      <c r="J152" s="99" t="s">
        <v>194</v>
      </c>
    </row>
    <row r="153" spans="1:10" ht="27" customHeight="1">
      <c r="A153" s="90"/>
      <c r="B153" s="16" t="str">
        <f>Roster!C153</f>
        <v>Abel Torres</v>
      </c>
      <c r="C153" s="78">
        <v>87</v>
      </c>
      <c r="D153" s="92" t="s">
        <v>336</v>
      </c>
      <c r="E153" s="94" t="s">
        <v>196</v>
      </c>
      <c r="F153" s="96">
        <v>103</v>
      </c>
      <c r="G153" s="97">
        <f t="shared" si="42"/>
        <v>107</v>
      </c>
      <c r="H153" s="84">
        <f t="shared" si="43"/>
        <v>96</v>
      </c>
      <c r="I153" s="98" t="s">
        <v>318</v>
      </c>
      <c r="J153" s="99" t="s">
        <v>194</v>
      </c>
    </row>
    <row r="154" spans="1:10" ht="27" customHeight="1">
      <c r="B154" s="28" t="str">
        <f>Roster!C154</f>
        <v>Rex Pike, Jr.</v>
      </c>
      <c r="C154" s="61">
        <v>88</v>
      </c>
      <c r="D154" s="101" t="s">
        <v>337</v>
      </c>
      <c r="E154" s="60" t="s">
        <v>196</v>
      </c>
      <c r="F154" s="103">
        <v>92</v>
      </c>
      <c r="G154" s="105">
        <f t="shared" si="42"/>
        <v>118</v>
      </c>
      <c r="H154" s="107">
        <f t="shared" si="43"/>
        <v>106</v>
      </c>
      <c r="I154" s="108" t="s">
        <v>279</v>
      </c>
      <c r="J154" s="110" t="s">
        <v>194</v>
      </c>
    </row>
    <row r="155" spans="1:10" ht="27" customHeight="1">
      <c r="B155" s="43"/>
      <c r="C155" s="43"/>
      <c r="D155" s="43"/>
      <c r="E155" s="43"/>
      <c r="F155" s="43"/>
      <c r="G155" s="112"/>
      <c r="H155" s="112"/>
      <c r="I155" s="43"/>
      <c r="J155" s="43"/>
    </row>
    <row r="156" spans="1:10" ht="27" customHeight="1">
      <c r="C156" s="43"/>
      <c r="G156" s="112"/>
      <c r="H156" s="112"/>
    </row>
    <row r="157" spans="1:10" ht="27" customHeight="1">
      <c r="A157" s="9">
        <v>23</v>
      </c>
      <c r="B157" s="69" t="str">
        <f>Roster!C157</f>
        <v>LuAnn's Lackey's</v>
      </c>
      <c r="C157" s="70" t="s">
        <v>24</v>
      </c>
      <c r="D157" s="71" t="s">
        <v>178</v>
      </c>
      <c r="E157" s="71" t="s">
        <v>179</v>
      </c>
      <c r="F157" s="72" t="s">
        <v>180</v>
      </c>
      <c r="G157" s="73">
        <v>1</v>
      </c>
      <c r="H157" s="73">
        <v>0.9</v>
      </c>
      <c r="I157" s="75" t="s">
        <v>181</v>
      </c>
      <c r="J157" s="76" t="s">
        <v>182</v>
      </c>
    </row>
    <row r="158" spans="1:10" ht="27" customHeight="1">
      <c r="B158" s="148" t="str">
        <f>Roster!C158</f>
        <v>Wade Engelsman</v>
      </c>
      <c r="C158" s="78">
        <v>89</v>
      </c>
      <c r="D158" s="79" t="s">
        <v>338</v>
      </c>
      <c r="E158" s="81" t="s">
        <v>186</v>
      </c>
      <c r="F158" s="82">
        <v>174</v>
      </c>
      <c r="G158" s="84">
        <f t="shared" ref="G158:G161" si="44">210-F158</f>
        <v>36</v>
      </c>
      <c r="H158" s="84">
        <f t="shared" ref="H158:H161" si="45">ROUNDDOWN(((210-F158)*0.9),0)</f>
        <v>32</v>
      </c>
      <c r="I158" s="86" t="s">
        <v>339</v>
      </c>
      <c r="J158" s="87" t="s">
        <v>194</v>
      </c>
    </row>
    <row r="159" spans="1:10" ht="27" customHeight="1">
      <c r="B159" s="385" t="str">
        <f>Roster!C159</f>
        <v>LuAnn Burkhalter-Mills</v>
      </c>
      <c r="C159" s="78">
        <v>90</v>
      </c>
      <c r="D159" s="92" t="s">
        <v>340</v>
      </c>
      <c r="E159" s="121" t="s">
        <v>209</v>
      </c>
      <c r="F159" s="96">
        <v>154</v>
      </c>
      <c r="G159" s="97">
        <f t="shared" si="44"/>
        <v>56</v>
      </c>
      <c r="H159" s="84">
        <f t="shared" si="45"/>
        <v>50</v>
      </c>
      <c r="I159" s="98" t="s">
        <v>268</v>
      </c>
      <c r="J159" s="99" t="s">
        <v>194</v>
      </c>
    </row>
    <row r="160" spans="1:10" ht="27" customHeight="1">
      <c r="B160" s="386" t="str">
        <f>Roster!C160</f>
        <v>Buddy Biffel</v>
      </c>
      <c r="C160" s="78">
        <v>91</v>
      </c>
      <c r="D160" s="92" t="s">
        <v>341</v>
      </c>
      <c r="E160" s="94" t="s">
        <v>196</v>
      </c>
      <c r="F160" s="96">
        <v>181</v>
      </c>
      <c r="G160" s="97">
        <f t="shared" si="44"/>
        <v>29</v>
      </c>
      <c r="H160" s="84">
        <f t="shared" si="45"/>
        <v>26</v>
      </c>
      <c r="I160" s="98" t="s">
        <v>342</v>
      </c>
      <c r="J160" s="99" t="s">
        <v>194</v>
      </c>
    </row>
    <row r="161" spans="1:10" ht="27" customHeight="1">
      <c r="A161" s="90"/>
      <c r="B161" s="28" t="str">
        <f>Roster!C161</f>
        <v>Steven Nutt</v>
      </c>
      <c r="C161" s="61">
        <v>92</v>
      </c>
      <c r="D161" s="101" t="s">
        <v>343</v>
      </c>
      <c r="E161" s="124" t="s">
        <v>235</v>
      </c>
      <c r="F161" s="103">
        <v>193</v>
      </c>
      <c r="G161" s="105">
        <f t="shared" si="44"/>
        <v>17</v>
      </c>
      <c r="H161" s="107">
        <f t="shared" si="45"/>
        <v>15</v>
      </c>
      <c r="I161" s="108" t="s">
        <v>342</v>
      </c>
      <c r="J161" s="110" t="s">
        <v>194</v>
      </c>
    </row>
    <row r="162" spans="1:10" ht="15.75" customHeight="1">
      <c r="B162" s="43"/>
      <c r="C162" s="43"/>
      <c r="D162" s="43"/>
      <c r="E162" s="43"/>
      <c r="F162" s="43"/>
      <c r="G162" s="112"/>
      <c r="H162" s="112"/>
      <c r="I162" s="43"/>
      <c r="J162" s="43"/>
    </row>
    <row r="163" spans="1:10" ht="15.75" customHeight="1">
      <c r="C163" s="43"/>
      <c r="G163" s="112"/>
      <c r="H163" s="112"/>
    </row>
    <row r="164" spans="1:10" ht="15.75" customHeight="1">
      <c r="C164" s="43"/>
      <c r="G164" s="112"/>
      <c r="H164" s="112"/>
    </row>
    <row r="165" spans="1:10" ht="15.75" customHeight="1">
      <c r="C165" s="43"/>
      <c r="G165" s="112"/>
      <c r="H165" s="112"/>
    </row>
    <row r="166" spans="1:10" ht="15.75" customHeight="1">
      <c r="C166" s="43"/>
      <c r="G166" s="112"/>
      <c r="H166" s="112"/>
    </row>
    <row r="167" spans="1:10" ht="15.75" customHeight="1">
      <c r="C167" s="43"/>
      <c r="G167" s="112"/>
      <c r="H167" s="112"/>
    </row>
    <row r="168" spans="1:10" ht="15.75" customHeight="1">
      <c r="C168" s="43"/>
      <c r="G168" s="112"/>
      <c r="H168" s="112"/>
    </row>
    <row r="169" spans="1:10" ht="15.75" customHeight="1">
      <c r="C169" s="43"/>
      <c r="G169" s="112"/>
      <c r="H169" s="112"/>
    </row>
    <row r="170" spans="1:10" ht="15.75" customHeight="1">
      <c r="C170" s="43"/>
      <c r="G170" s="112"/>
      <c r="H170" s="112"/>
    </row>
    <row r="171" spans="1:10" ht="15.75" customHeight="1">
      <c r="C171" s="43"/>
      <c r="G171" s="112"/>
      <c r="H171" s="112"/>
    </row>
    <row r="172" spans="1:10" ht="15.75" customHeight="1">
      <c r="C172" s="43"/>
      <c r="G172" s="112"/>
      <c r="H172" s="112"/>
    </row>
    <row r="173" spans="1:10" ht="15.75" customHeight="1">
      <c r="C173" s="43"/>
      <c r="G173" s="112"/>
      <c r="H173" s="112"/>
    </row>
    <row r="174" spans="1:10" ht="15.75" customHeight="1">
      <c r="C174" s="43"/>
      <c r="G174" s="112"/>
      <c r="H174" s="112"/>
    </row>
    <row r="175" spans="1:10" ht="15.75" customHeight="1">
      <c r="C175" s="43"/>
      <c r="G175" s="112"/>
      <c r="H175" s="112"/>
    </row>
    <row r="176" spans="1:10" ht="15.75" customHeight="1">
      <c r="C176" s="43"/>
      <c r="G176" s="112"/>
      <c r="H176" s="112"/>
    </row>
    <row r="177" spans="3:8" ht="15.75" customHeight="1">
      <c r="C177" s="43"/>
      <c r="G177" s="112"/>
      <c r="H177" s="112"/>
    </row>
    <row r="178" spans="3:8" ht="15.75" customHeight="1">
      <c r="C178" s="43"/>
      <c r="G178" s="112"/>
      <c r="H178" s="112"/>
    </row>
    <row r="179" spans="3:8" ht="15.75" customHeight="1">
      <c r="C179" s="43"/>
      <c r="G179" s="112"/>
      <c r="H179" s="112"/>
    </row>
    <row r="180" spans="3:8" ht="15.75" customHeight="1">
      <c r="C180" s="43"/>
      <c r="G180" s="112"/>
      <c r="H180" s="112"/>
    </row>
    <row r="181" spans="3:8" ht="15.75" customHeight="1">
      <c r="C181" s="43"/>
      <c r="G181" s="112"/>
      <c r="H181" s="112"/>
    </row>
    <row r="182" spans="3:8" ht="15.75" customHeight="1">
      <c r="C182" s="43"/>
      <c r="G182" s="112"/>
      <c r="H182" s="112"/>
    </row>
    <row r="183" spans="3:8" ht="15.75" customHeight="1">
      <c r="C183" s="43"/>
      <c r="G183" s="112"/>
      <c r="H183" s="112"/>
    </row>
    <row r="184" spans="3:8" ht="15.75" customHeight="1">
      <c r="C184" s="43"/>
      <c r="G184" s="112"/>
      <c r="H184" s="112"/>
    </row>
    <row r="185" spans="3:8" ht="15.75" customHeight="1">
      <c r="C185" s="43"/>
      <c r="G185" s="112"/>
      <c r="H185" s="112"/>
    </row>
    <row r="186" spans="3:8" ht="15.75" customHeight="1">
      <c r="C186" s="43"/>
      <c r="G186" s="112"/>
      <c r="H186" s="112"/>
    </row>
    <row r="187" spans="3:8" ht="15.75" customHeight="1">
      <c r="C187" s="43"/>
      <c r="G187" s="112"/>
      <c r="H187" s="112"/>
    </row>
    <row r="188" spans="3:8" ht="15.75" customHeight="1">
      <c r="C188" s="43"/>
      <c r="G188" s="112"/>
      <c r="H188" s="112"/>
    </row>
    <row r="189" spans="3:8" ht="15.75" customHeight="1">
      <c r="C189" s="43"/>
      <c r="G189" s="112"/>
      <c r="H189" s="112"/>
    </row>
    <row r="190" spans="3:8" ht="15.75" customHeight="1">
      <c r="C190" s="43"/>
      <c r="G190" s="112"/>
      <c r="H190" s="112"/>
    </row>
    <row r="191" spans="3:8" ht="15.75" customHeight="1">
      <c r="C191" s="43"/>
      <c r="G191" s="112"/>
      <c r="H191" s="112"/>
    </row>
    <row r="192" spans="3:8" ht="15.75" customHeight="1">
      <c r="C192" s="43"/>
      <c r="G192" s="112"/>
      <c r="H192" s="112"/>
    </row>
    <row r="193" spans="3:8" ht="15.75" customHeight="1">
      <c r="C193" s="43"/>
      <c r="G193" s="112"/>
      <c r="H193" s="112"/>
    </row>
    <row r="194" spans="3:8" ht="15.75" customHeight="1">
      <c r="C194" s="43"/>
      <c r="G194" s="112"/>
      <c r="H194" s="112"/>
    </row>
    <row r="195" spans="3:8" ht="15.75" customHeight="1">
      <c r="C195" s="43"/>
      <c r="G195" s="112"/>
      <c r="H195" s="112"/>
    </row>
    <row r="196" spans="3:8" ht="15.75" customHeight="1">
      <c r="C196" s="43"/>
      <c r="G196" s="112"/>
      <c r="H196" s="112"/>
    </row>
    <row r="197" spans="3:8" ht="15.75" customHeight="1">
      <c r="C197" s="43"/>
      <c r="G197" s="112"/>
      <c r="H197" s="112"/>
    </row>
    <row r="198" spans="3:8" ht="15.75" customHeight="1">
      <c r="C198" s="43"/>
      <c r="G198" s="112"/>
      <c r="H198" s="112"/>
    </row>
    <row r="199" spans="3:8" ht="15.75" customHeight="1">
      <c r="C199" s="43"/>
      <c r="G199" s="112"/>
      <c r="H199" s="112"/>
    </row>
    <row r="200" spans="3:8" ht="15.75" customHeight="1">
      <c r="C200" s="43"/>
      <c r="G200" s="112"/>
      <c r="H200" s="112"/>
    </row>
    <row r="201" spans="3:8" ht="15.75" customHeight="1">
      <c r="C201" s="43"/>
      <c r="G201" s="112"/>
      <c r="H201" s="112"/>
    </row>
    <row r="202" spans="3:8" ht="15.75" customHeight="1">
      <c r="C202" s="43"/>
      <c r="G202" s="112"/>
      <c r="H202" s="112"/>
    </row>
    <row r="203" spans="3:8" ht="15.75" customHeight="1">
      <c r="C203" s="43"/>
      <c r="G203" s="112"/>
      <c r="H203" s="112"/>
    </row>
    <row r="204" spans="3:8" ht="15.75" customHeight="1">
      <c r="C204" s="43"/>
      <c r="G204" s="112"/>
      <c r="H204" s="112"/>
    </row>
    <row r="205" spans="3:8" ht="15.75" customHeight="1">
      <c r="C205" s="43"/>
      <c r="G205" s="112"/>
      <c r="H205" s="112"/>
    </row>
    <row r="206" spans="3:8" ht="15.75" customHeight="1">
      <c r="C206" s="43"/>
      <c r="G206" s="112"/>
      <c r="H206" s="112"/>
    </row>
    <row r="207" spans="3:8" ht="15.75" customHeight="1">
      <c r="C207" s="43"/>
      <c r="G207" s="112"/>
      <c r="H207" s="112"/>
    </row>
    <row r="208" spans="3:8" ht="15.75" customHeight="1">
      <c r="C208" s="43"/>
      <c r="G208" s="112"/>
      <c r="H208" s="112"/>
    </row>
    <row r="209" spans="3:8" ht="15.75" customHeight="1">
      <c r="C209" s="43"/>
      <c r="G209" s="112"/>
      <c r="H209" s="112"/>
    </row>
    <row r="210" spans="3:8" ht="15.75" customHeight="1">
      <c r="C210" s="43"/>
      <c r="G210" s="112"/>
      <c r="H210" s="112"/>
    </row>
    <row r="211" spans="3:8" ht="15.75" customHeight="1">
      <c r="C211" s="43"/>
      <c r="G211" s="112"/>
      <c r="H211" s="112"/>
    </row>
    <row r="212" spans="3:8" ht="15.75" customHeight="1">
      <c r="C212" s="43"/>
      <c r="G212" s="112"/>
      <c r="H212" s="112"/>
    </row>
    <row r="213" spans="3:8" ht="15.75" customHeight="1">
      <c r="C213" s="43"/>
      <c r="G213" s="112"/>
      <c r="H213" s="112"/>
    </row>
    <row r="214" spans="3:8" ht="15.75" customHeight="1">
      <c r="C214" s="43"/>
      <c r="G214" s="112"/>
      <c r="H214" s="112"/>
    </row>
    <row r="215" spans="3:8" ht="15.75" customHeight="1">
      <c r="C215" s="43"/>
      <c r="G215" s="112"/>
      <c r="H215" s="112"/>
    </row>
    <row r="216" spans="3:8" ht="15.75" customHeight="1">
      <c r="C216" s="43"/>
      <c r="G216" s="112"/>
      <c r="H216" s="112"/>
    </row>
    <row r="217" spans="3:8" ht="15.75" customHeight="1">
      <c r="C217" s="43"/>
      <c r="G217" s="112"/>
      <c r="H217" s="112"/>
    </row>
    <row r="218" spans="3:8" ht="15.75" customHeight="1">
      <c r="C218" s="43"/>
      <c r="G218" s="112"/>
      <c r="H218" s="112"/>
    </row>
    <row r="219" spans="3:8" ht="15.75" customHeight="1">
      <c r="C219" s="43"/>
      <c r="G219" s="112"/>
      <c r="H219" s="112"/>
    </row>
    <row r="220" spans="3:8" ht="15.75" customHeight="1">
      <c r="C220" s="43"/>
      <c r="G220" s="112"/>
      <c r="H220" s="112"/>
    </row>
    <row r="221" spans="3:8" ht="15.75" customHeight="1">
      <c r="C221" s="43"/>
      <c r="G221" s="112"/>
      <c r="H221" s="112"/>
    </row>
    <row r="222" spans="3:8" ht="15.75" customHeight="1">
      <c r="C222" s="43"/>
      <c r="G222" s="112"/>
      <c r="H222" s="112"/>
    </row>
    <row r="223" spans="3:8" ht="15.75" customHeight="1">
      <c r="C223" s="43"/>
      <c r="G223" s="112"/>
      <c r="H223" s="112"/>
    </row>
    <row r="224" spans="3:8" ht="15.75" customHeight="1">
      <c r="C224" s="43"/>
      <c r="G224" s="112"/>
      <c r="H224" s="112"/>
    </row>
    <row r="225" spans="3:8" ht="15.75" customHeight="1">
      <c r="C225" s="43"/>
      <c r="G225" s="112"/>
      <c r="H225" s="112"/>
    </row>
    <row r="226" spans="3:8" ht="15.75" customHeight="1">
      <c r="C226" s="43"/>
      <c r="G226" s="112"/>
      <c r="H226" s="112"/>
    </row>
    <row r="227" spans="3:8" ht="15.75" customHeight="1">
      <c r="C227" s="43"/>
      <c r="G227" s="112"/>
      <c r="H227" s="112"/>
    </row>
    <row r="228" spans="3:8" ht="15.75" customHeight="1">
      <c r="C228" s="43"/>
      <c r="G228" s="112"/>
      <c r="H228" s="112"/>
    </row>
    <row r="229" spans="3:8" ht="15.75" customHeight="1">
      <c r="C229" s="43"/>
      <c r="G229" s="112"/>
      <c r="H229" s="112"/>
    </row>
    <row r="230" spans="3:8" ht="15.75" customHeight="1">
      <c r="C230" s="43"/>
      <c r="G230" s="112"/>
      <c r="H230" s="112"/>
    </row>
    <row r="231" spans="3:8" ht="15.75" customHeight="1">
      <c r="C231" s="43"/>
      <c r="G231" s="112"/>
      <c r="H231" s="112"/>
    </row>
    <row r="232" spans="3:8" ht="15.75" customHeight="1">
      <c r="C232" s="43"/>
      <c r="G232" s="112"/>
      <c r="H232" s="112"/>
    </row>
    <row r="233" spans="3:8" ht="15.75" customHeight="1">
      <c r="C233" s="43"/>
      <c r="G233" s="112"/>
      <c r="H233" s="112"/>
    </row>
    <row r="234" spans="3:8" ht="15.75" customHeight="1">
      <c r="C234" s="43"/>
      <c r="G234" s="112"/>
      <c r="H234" s="112"/>
    </row>
    <row r="235" spans="3:8" ht="15.75" customHeight="1">
      <c r="C235" s="43"/>
      <c r="G235" s="112"/>
      <c r="H235" s="112"/>
    </row>
    <row r="236" spans="3:8" ht="15.75" customHeight="1">
      <c r="C236" s="43"/>
      <c r="G236" s="112"/>
      <c r="H236" s="112"/>
    </row>
    <row r="237" spans="3:8" ht="15.75" customHeight="1">
      <c r="C237" s="43"/>
      <c r="G237" s="112"/>
      <c r="H237" s="112"/>
    </row>
    <row r="238" spans="3:8" ht="15.75" customHeight="1">
      <c r="C238" s="43"/>
      <c r="G238" s="112"/>
      <c r="H238" s="112"/>
    </row>
    <row r="239" spans="3:8" ht="15.75" customHeight="1">
      <c r="C239" s="43"/>
      <c r="G239" s="112"/>
      <c r="H239" s="112"/>
    </row>
    <row r="240" spans="3:8" ht="15.75" customHeight="1">
      <c r="C240" s="43"/>
      <c r="G240" s="112"/>
      <c r="H240" s="112"/>
    </row>
    <row r="241" spans="3:8" ht="15.75" customHeight="1">
      <c r="C241" s="43"/>
      <c r="G241" s="112"/>
      <c r="H241" s="112"/>
    </row>
    <row r="242" spans="3:8" ht="15.75" customHeight="1">
      <c r="C242" s="43"/>
      <c r="G242" s="112"/>
      <c r="H242" s="112"/>
    </row>
    <row r="243" spans="3:8" ht="15.75" customHeight="1">
      <c r="C243" s="43"/>
      <c r="G243" s="112"/>
      <c r="H243" s="112"/>
    </row>
    <row r="244" spans="3:8" ht="15.75" customHeight="1">
      <c r="C244" s="43"/>
      <c r="G244" s="112"/>
      <c r="H244" s="112"/>
    </row>
    <row r="245" spans="3:8" ht="15.75" customHeight="1">
      <c r="C245" s="43"/>
      <c r="G245" s="112"/>
      <c r="H245" s="112"/>
    </row>
    <row r="246" spans="3:8" ht="15.75" customHeight="1">
      <c r="C246" s="43"/>
      <c r="G246" s="112"/>
      <c r="H246" s="112"/>
    </row>
    <row r="247" spans="3:8" ht="15.75" customHeight="1">
      <c r="C247" s="43"/>
      <c r="G247" s="112"/>
      <c r="H247" s="112"/>
    </row>
    <row r="248" spans="3:8" ht="15.75" customHeight="1">
      <c r="C248" s="43"/>
      <c r="G248" s="112"/>
      <c r="H248" s="112"/>
    </row>
    <row r="249" spans="3:8" ht="15.75" customHeight="1">
      <c r="C249" s="43"/>
      <c r="G249" s="112"/>
      <c r="H249" s="112"/>
    </row>
    <row r="250" spans="3:8" ht="15.75" customHeight="1">
      <c r="C250" s="43"/>
      <c r="G250" s="112"/>
      <c r="H250" s="112"/>
    </row>
    <row r="251" spans="3:8" ht="15.75" customHeight="1">
      <c r="C251" s="43"/>
      <c r="G251" s="112"/>
      <c r="H251" s="112"/>
    </row>
    <row r="252" spans="3:8" ht="15.75" customHeight="1">
      <c r="C252" s="43"/>
      <c r="G252" s="112"/>
      <c r="H252" s="112"/>
    </row>
    <row r="253" spans="3:8" ht="15.75" customHeight="1">
      <c r="C253" s="43"/>
      <c r="G253" s="112"/>
      <c r="H253" s="112"/>
    </row>
    <row r="254" spans="3:8" ht="15.75" customHeight="1">
      <c r="C254" s="43"/>
      <c r="G254" s="112"/>
      <c r="H254" s="112"/>
    </row>
    <row r="255" spans="3:8" ht="15.75" customHeight="1">
      <c r="C255" s="43"/>
      <c r="G255" s="112"/>
      <c r="H255" s="112"/>
    </row>
    <row r="256" spans="3:8" ht="15.75" customHeight="1">
      <c r="C256" s="43"/>
      <c r="G256" s="112"/>
      <c r="H256" s="112"/>
    </row>
    <row r="257" spans="3:8" ht="15.75" customHeight="1">
      <c r="C257" s="43"/>
      <c r="G257" s="112"/>
      <c r="H257" s="112"/>
    </row>
    <row r="258" spans="3:8" ht="15.75" customHeight="1">
      <c r="C258" s="43"/>
      <c r="G258" s="112"/>
      <c r="H258" s="112"/>
    </row>
    <row r="259" spans="3:8" ht="15.75" customHeight="1">
      <c r="C259" s="43"/>
      <c r="G259" s="112"/>
      <c r="H259" s="112"/>
    </row>
    <row r="260" spans="3:8" ht="15.75" customHeight="1">
      <c r="C260" s="43"/>
      <c r="G260" s="112"/>
      <c r="H260" s="112"/>
    </row>
    <row r="261" spans="3:8" ht="15.75" customHeight="1">
      <c r="C261" s="43"/>
      <c r="G261" s="112"/>
      <c r="H261" s="112"/>
    </row>
    <row r="262" spans="3:8" ht="15.75" customHeight="1">
      <c r="C262" s="43"/>
      <c r="G262" s="112"/>
      <c r="H262" s="112"/>
    </row>
    <row r="263" spans="3:8" ht="15.75" customHeight="1">
      <c r="C263" s="43"/>
      <c r="G263" s="112"/>
      <c r="H263" s="112"/>
    </row>
    <row r="264" spans="3:8" ht="15.75" customHeight="1">
      <c r="C264" s="43"/>
      <c r="G264" s="112"/>
      <c r="H264" s="112"/>
    </row>
    <row r="265" spans="3:8" ht="15.75" customHeight="1">
      <c r="C265" s="43"/>
      <c r="G265" s="112"/>
      <c r="H265" s="112"/>
    </row>
    <row r="266" spans="3:8" ht="15.75" customHeight="1">
      <c r="C266" s="43"/>
      <c r="G266" s="112"/>
      <c r="H266" s="112"/>
    </row>
    <row r="267" spans="3:8" ht="15.75" customHeight="1">
      <c r="C267" s="43"/>
      <c r="G267" s="112"/>
      <c r="H267" s="112"/>
    </row>
    <row r="268" spans="3:8" ht="15.75" customHeight="1">
      <c r="C268" s="43"/>
      <c r="G268" s="112"/>
      <c r="H268" s="112"/>
    </row>
    <row r="269" spans="3:8" ht="15.75" customHeight="1">
      <c r="C269" s="43"/>
      <c r="G269" s="112"/>
      <c r="H269" s="112"/>
    </row>
    <row r="270" spans="3:8" ht="15.75" customHeight="1">
      <c r="C270" s="43"/>
      <c r="G270" s="112"/>
      <c r="H270" s="112"/>
    </row>
    <row r="271" spans="3:8" ht="15.75" customHeight="1">
      <c r="C271" s="43"/>
      <c r="G271" s="112"/>
      <c r="H271" s="112"/>
    </row>
    <row r="272" spans="3:8" ht="15.75" customHeight="1">
      <c r="C272" s="43"/>
      <c r="G272" s="112"/>
      <c r="H272" s="112"/>
    </row>
    <row r="273" spans="3:8" ht="15.75" customHeight="1">
      <c r="C273" s="43"/>
      <c r="G273" s="112"/>
      <c r="H273" s="112"/>
    </row>
    <row r="274" spans="3:8" ht="15.75" customHeight="1">
      <c r="C274" s="43"/>
      <c r="G274" s="112"/>
      <c r="H274" s="112"/>
    </row>
    <row r="275" spans="3:8" ht="15.75" customHeight="1">
      <c r="C275" s="43"/>
      <c r="G275" s="112"/>
      <c r="H275" s="112"/>
    </row>
    <row r="276" spans="3:8" ht="15.75" customHeight="1">
      <c r="C276" s="43"/>
      <c r="G276" s="112"/>
      <c r="H276" s="112"/>
    </row>
    <row r="277" spans="3:8" ht="15.75" customHeight="1">
      <c r="C277" s="43"/>
      <c r="G277" s="112"/>
      <c r="H277" s="112"/>
    </row>
    <row r="278" spans="3:8" ht="15.75" customHeight="1">
      <c r="C278" s="43"/>
      <c r="G278" s="112"/>
      <c r="H278" s="112"/>
    </row>
    <row r="279" spans="3:8" ht="15.75" customHeight="1">
      <c r="C279" s="43"/>
      <c r="G279" s="112"/>
      <c r="H279" s="112"/>
    </row>
    <row r="280" spans="3:8" ht="15.75" customHeight="1">
      <c r="C280" s="43"/>
      <c r="G280" s="112"/>
      <c r="H280" s="112"/>
    </row>
    <row r="281" spans="3:8" ht="15.75" customHeight="1">
      <c r="C281" s="43"/>
      <c r="G281" s="112"/>
      <c r="H281" s="112"/>
    </row>
    <row r="282" spans="3:8" ht="15.75" customHeight="1">
      <c r="C282" s="43"/>
      <c r="G282" s="112"/>
      <c r="H282" s="112"/>
    </row>
    <row r="283" spans="3:8" ht="15.75" customHeight="1">
      <c r="C283" s="43"/>
      <c r="G283" s="112"/>
      <c r="H283" s="112"/>
    </row>
    <row r="284" spans="3:8" ht="15.75" customHeight="1">
      <c r="C284" s="43"/>
      <c r="G284" s="112"/>
      <c r="H284" s="112"/>
    </row>
    <row r="285" spans="3:8" ht="15.75" customHeight="1">
      <c r="C285" s="43"/>
      <c r="G285" s="112"/>
      <c r="H285" s="112"/>
    </row>
    <row r="286" spans="3:8" ht="15.75" customHeight="1">
      <c r="C286" s="43"/>
      <c r="G286" s="112"/>
      <c r="H286" s="112"/>
    </row>
    <row r="287" spans="3:8" ht="15.75" customHeight="1">
      <c r="C287" s="43"/>
      <c r="G287" s="112"/>
      <c r="H287" s="112"/>
    </row>
    <row r="288" spans="3:8" ht="15.75" customHeight="1">
      <c r="C288" s="43"/>
      <c r="G288" s="112"/>
      <c r="H288" s="112"/>
    </row>
    <row r="289" spans="3:8" ht="15.75" customHeight="1">
      <c r="C289" s="43"/>
      <c r="G289" s="112"/>
      <c r="H289" s="112"/>
    </row>
    <row r="290" spans="3:8" ht="15.75" customHeight="1">
      <c r="C290" s="43"/>
      <c r="G290" s="112"/>
      <c r="H290" s="112"/>
    </row>
    <row r="291" spans="3:8" ht="15.75" customHeight="1">
      <c r="C291" s="43"/>
      <c r="G291" s="112"/>
      <c r="H291" s="112"/>
    </row>
    <row r="292" spans="3:8" ht="15.75" customHeight="1">
      <c r="C292" s="43"/>
      <c r="G292" s="112"/>
      <c r="H292" s="112"/>
    </row>
    <row r="293" spans="3:8" ht="15.75" customHeight="1">
      <c r="C293" s="43"/>
      <c r="G293" s="112"/>
      <c r="H293" s="112"/>
    </row>
    <row r="294" spans="3:8" ht="15.75" customHeight="1">
      <c r="C294" s="43"/>
      <c r="G294" s="112"/>
      <c r="H294" s="112"/>
    </row>
    <row r="295" spans="3:8" ht="15.75" customHeight="1">
      <c r="C295" s="43"/>
      <c r="G295" s="112"/>
      <c r="H295" s="112"/>
    </row>
    <row r="296" spans="3:8" ht="15.75" customHeight="1">
      <c r="C296" s="43"/>
      <c r="G296" s="112"/>
      <c r="H296" s="112"/>
    </row>
    <row r="297" spans="3:8" ht="15.75" customHeight="1">
      <c r="C297" s="43"/>
      <c r="G297" s="112"/>
      <c r="H297" s="112"/>
    </row>
    <row r="298" spans="3:8" ht="15.75" customHeight="1">
      <c r="C298" s="43"/>
      <c r="G298" s="112"/>
      <c r="H298" s="112"/>
    </row>
    <row r="299" spans="3:8" ht="15.75" customHeight="1">
      <c r="C299" s="43"/>
      <c r="G299" s="112"/>
      <c r="H299" s="112"/>
    </row>
    <row r="300" spans="3:8" ht="15.75" customHeight="1">
      <c r="C300" s="43"/>
      <c r="G300" s="112"/>
      <c r="H300" s="112"/>
    </row>
    <row r="301" spans="3:8" ht="15.75" customHeight="1">
      <c r="C301" s="43"/>
      <c r="G301" s="112"/>
      <c r="H301" s="112"/>
    </row>
    <row r="302" spans="3:8" ht="15.75" customHeight="1">
      <c r="C302" s="43"/>
      <c r="G302" s="112"/>
      <c r="H302" s="112"/>
    </row>
    <row r="303" spans="3:8" ht="15.75" customHeight="1">
      <c r="C303" s="43"/>
      <c r="G303" s="112"/>
      <c r="H303" s="112"/>
    </row>
    <row r="304" spans="3:8" ht="15.75" customHeight="1">
      <c r="C304" s="43"/>
      <c r="G304" s="112"/>
      <c r="H304" s="112"/>
    </row>
    <row r="305" spans="3:8" ht="15.75" customHeight="1">
      <c r="C305" s="43"/>
      <c r="G305" s="112"/>
      <c r="H305" s="112"/>
    </row>
    <row r="306" spans="3:8" ht="15.75" customHeight="1">
      <c r="C306" s="43"/>
      <c r="G306" s="112"/>
      <c r="H306" s="112"/>
    </row>
    <row r="307" spans="3:8" ht="15.75" customHeight="1">
      <c r="C307" s="43"/>
      <c r="G307" s="112"/>
      <c r="H307" s="112"/>
    </row>
    <row r="308" spans="3:8" ht="15.75" customHeight="1">
      <c r="C308" s="43"/>
      <c r="G308" s="112"/>
      <c r="H308" s="112"/>
    </row>
    <row r="309" spans="3:8" ht="15.75" customHeight="1">
      <c r="C309" s="43"/>
      <c r="G309" s="112"/>
      <c r="H309" s="112"/>
    </row>
    <row r="310" spans="3:8" ht="15.75" customHeight="1">
      <c r="C310" s="43"/>
      <c r="G310" s="112"/>
      <c r="H310" s="112"/>
    </row>
    <row r="311" spans="3:8" ht="15.75" customHeight="1">
      <c r="C311" s="43"/>
      <c r="G311" s="112"/>
      <c r="H311" s="112"/>
    </row>
    <row r="312" spans="3:8" ht="15.75" customHeight="1">
      <c r="C312" s="43"/>
      <c r="G312" s="112"/>
      <c r="H312" s="112"/>
    </row>
    <row r="313" spans="3:8" ht="15.75" customHeight="1">
      <c r="C313" s="43"/>
      <c r="G313" s="112"/>
      <c r="H313" s="112"/>
    </row>
    <row r="314" spans="3:8" ht="15.75" customHeight="1">
      <c r="C314" s="43"/>
      <c r="G314" s="112"/>
      <c r="H314" s="112"/>
    </row>
    <row r="315" spans="3:8" ht="15.75" customHeight="1">
      <c r="C315" s="43"/>
      <c r="G315" s="112"/>
      <c r="H315" s="112"/>
    </row>
    <row r="316" spans="3:8" ht="15.75" customHeight="1">
      <c r="C316" s="43"/>
      <c r="G316" s="112"/>
      <c r="H316" s="112"/>
    </row>
    <row r="317" spans="3:8" ht="15.75" customHeight="1">
      <c r="C317" s="43"/>
      <c r="G317" s="112"/>
      <c r="H317" s="112"/>
    </row>
    <row r="318" spans="3:8" ht="15.75" customHeight="1">
      <c r="C318" s="43"/>
      <c r="G318" s="112"/>
      <c r="H318" s="112"/>
    </row>
    <row r="319" spans="3:8" ht="15.75" customHeight="1">
      <c r="C319" s="43"/>
      <c r="G319" s="112"/>
      <c r="H319" s="112"/>
    </row>
    <row r="320" spans="3:8" ht="15.75" customHeight="1">
      <c r="C320" s="43"/>
      <c r="G320" s="112"/>
      <c r="H320" s="112"/>
    </row>
    <row r="321" spans="3:8" ht="15.75" customHeight="1">
      <c r="C321" s="43"/>
      <c r="G321" s="112"/>
      <c r="H321" s="112"/>
    </row>
    <row r="322" spans="3:8" ht="15.75" customHeight="1">
      <c r="C322" s="43"/>
      <c r="G322" s="112"/>
      <c r="H322" s="112"/>
    </row>
    <row r="323" spans="3:8" ht="15.75" customHeight="1">
      <c r="C323" s="43"/>
      <c r="G323" s="112"/>
      <c r="H323" s="112"/>
    </row>
    <row r="324" spans="3:8" ht="15.75" customHeight="1">
      <c r="C324" s="43"/>
      <c r="G324" s="112"/>
      <c r="H324" s="112"/>
    </row>
    <row r="325" spans="3:8" ht="15.75" customHeight="1">
      <c r="C325" s="43"/>
      <c r="G325" s="112"/>
      <c r="H325" s="112"/>
    </row>
    <row r="326" spans="3:8" ht="15.75" customHeight="1">
      <c r="C326" s="43"/>
      <c r="G326" s="112"/>
      <c r="H326" s="112"/>
    </row>
    <row r="327" spans="3:8" ht="15.75" customHeight="1">
      <c r="C327" s="43"/>
      <c r="G327" s="112"/>
      <c r="H327" s="112"/>
    </row>
    <row r="328" spans="3:8" ht="15.75" customHeight="1">
      <c r="C328" s="43"/>
      <c r="G328" s="112"/>
      <c r="H328" s="112"/>
    </row>
    <row r="329" spans="3:8" ht="15.75" customHeight="1">
      <c r="C329" s="43"/>
      <c r="G329" s="112"/>
      <c r="H329" s="112"/>
    </row>
    <row r="330" spans="3:8" ht="15.75" customHeight="1">
      <c r="C330" s="43"/>
      <c r="G330" s="112"/>
      <c r="H330" s="112"/>
    </row>
    <row r="331" spans="3:8" ht="15.75" customHeight="1">
      <c r="C331" s="43"/>
      <c r="G331" s="112"/>
      <c r="H331" s="112"/>
    </row>
    <row r="332" spans="3:8" ht="15.75" customHeight="1">
      <c r="C332" s="43"/>
      <c r="G332" s="112"/>
      <c r="H332" s="112"/>
    </row>
    <row r="333" spans="3:8" ht="15.75" customHeight="1">
      <c r="C333" s="43"/>
      <c r="G333" s="112"/>
      <c r="H333" s="112"/>
    </row>
    <row r="334" spans="3:8" ht="15.75" customHeight="1">
      <c r="C334" s="43"/>
      <c r="G334" s="112"/>
      <c r="H334" s="112"/>
    </row>
    <row r="335" spans="3:8" ht="15.75" customHeight="1">
      <c r="C335" s="43"/>
      <c r="G335" s="112"/>
      <c r="H335" s="112"/>
    </row>
    <row r="336" spans="3:8" ht="15.75" customHeight="1">
      <c r="C336" s="43"/>
      <c r="G336" s="112"/>
      <c r="H336" s="112"/>
    </row>
    <row r="337" spans="3:8" ht="15.75" customHeight="1">
      <c r="C337" s="43"/>
      <c r="G337" s="112"/>
      <c r="H337" s="112"/>
    </row>
    <row r="338" spans="3:8" ht="15.75" customHeight="1">
      <c r="C338" s="43"/>
      <c r="G338" s="112"/>
      <c r="H338" s="112"/>
    </row>
    <row r="339" spans="3:8" ht="15.75" customHeight="1">
      <c r="C339" s="43"/>
      <c r="G339" s="112"/>
      <c r="H339" s="112"/>
    </row>
    <row r="340" spans="3:8" ht="15.75" customHeight="1">
      <c r="C340" s="43"/>
      <c r="G340" s="112"/>
      <c r="H340" s="112"/>
    </row>
    <row r="341" spans="3:8" ht="15.75" customHeight="1">
      <c r="C341" s="43"/>
      <c r="G341" s="112"/>
      <c r="H341" s="112"/>
    </row>
    <row r="342" spans="3:8" ht="15.75" customHeight="1">
      <c r="C342" s="43"/>
      <c r="G342" s="112"/>
      <c r="H342" s="112"/>
    </row>
    <row r="343" spans="3:8" ht="15.75" customHeight="1">
      <c r="C343" s="43"/>
      <c r="G343" s="112"/>
      <c r="H343" s="112"/>
    </row>
    <row r="344" spans="3:8" ht="15.75" customHeight="1">
      <c r="C344" s="43"/>
      <c r="G344" s="112"/>
      <c r="H344" s="112"/>
    </row>
    <row r="345" spans="3:8" ht="15.75" customHeight="1">
      <c r="C345" s="43"/>
      <c r="G345" s="112"/>
      <c r="H345" s="112"/>
    </row>
    <row r="346" spans="3:8" ht="15.75" customHeight="1">
      <c r="C346" s="43"/>
      <c r="G346" s="112"/>
      <c r="H346" s="112"/>
    </row>
    <row r="347" spans="3:8" ht="15.75" customHeight="1">
      <c r="C347" s="43"/>
      <c r="G347" s="112"/>
      <c r="H347" s="112"/>
    </row>
    <row r="348" spans="3:8" ht="15.75" customHeight="1">
      <c r="C348" s="43"/>
      <c r="G348" s="112"/>
      <c r="H348" s="112"/>
    </row>
    <row r="349" spans="3:8" ht="15.75" customHeight="1">
      <c r="C349" s="43"/>
      <c r="G349" s="112"/>
      <c r="H349" s="112"/>
    </row>
    <row r="350" spans="3:8" ht="15.75" customHeight="1">
      <c r="C350" s="43"/>
      <c r="G350" s="112"/>
      <c r="H350" s="112"/>
    </row>
    <row r="351" spans="3:8" ht="15.75" customHeight="1">
      <c r="C351" s="43"/>
      <c r="G351" s="112"/>
      <c r="H351" s="112"/>
    </row>
    <row r="352" spans="3:8" ht="15.75" customHeight="1">
      <c r="C352" s="43"/>
      <c r="G352" s="112"/>
      <c r="H352" s="112"/>
    </row>
    <row r="353" spans="3:8" ht="15.75" customHeight="1">
      <c r="C353" s="43"/>
      <c r="G353" s="112"/>
      <c r="H353" s="112"/>
    </row>
    <row r="354" spans="3:8" ht="15.75" customHeight="1">
      <c r="C354" s="43"/>
      <c r="G354" s="112"/>
      <c r="H354" s="112"/>
    </row>
    <row r="355" spans="3:8" ht="15.75" customHeight="1">
      <c r="C355" s="43"/>
      <c r="G355" s="112"/>
      <c r="H355" s="112"/>
    </row>
    <row r="356" spans="3:8" ht="15.75" customHeight="1">
      <c r="C356" s="43"/>
      <c r="G356" s="112"/>
      <c r="H356" s="112"/>
    </row>
    <row r="357" spans="3:8" ht="15.75" customHeight="1">
      <c r="C357" s="43"/>
      <c r="G357" s="112"/>
      <c r="H357" s="112"/>
    </row>
    <row r="358" spans="3:8" ht="15.75" customHeight="1">
      <c r="C358" s="43"/>
      <c r="G358" s="112"/>
      <c r="H358" s="112"/>
    </row>
    <row r="359" spans="3:8" ht="15.75" customHeight="1">
      <c r="C359" s="43"/>
      <c r="G359" s="112"/>
      <c r="H359" s="112"/>
    </row>
    <row r="360" spans="3:8" ht="15.75" customHeight="1">
      <c r="C360" s="43"/>
      <c r="G360" s="112"/>
      <c r="H360" s="112"/>
    </row>
    <row r="361" spans="3:8" ht="15.75" customHeight="1">
      <c r="C361" s="43"/>
      <c r="G361" s="112"/>
      <c r="H361" s="112"/>
    </row>
    <row r="362" spans="3:8" ht="15.75" customHeight="1">
      <c r="C362" s="43"/>
      <c r="G362" s="112"/>
      <c r="H362" s="112"/>
    </row>
    <row r="363" spans="3:8" ht="15.75" customHeight="1">
      <c r="C363" s="43"/>
      <c r="G363" s="112"/>
      <c r="H363" s="112"/>
    </row>
    <row r="364" spans="3:8" ht="15.75" customHeight="1">
      <c r="C364" s="43"/>
      <c r="G364" s="112"/>
      <c r="H364" s="112"/>
    </row>
    <row r="365" spans="3:8" ht="15.75" customHeight="1">
      <c r="C365" s="43"/>
      <c r="G365" s="112"/>
      <c r="H365" s="112"/>
    </row>
    <row r="366" spans="3:8" ht="15.75" customHeight="1">
      <c r="C366" s="43"/>
      <c r="G366" s="112"/>
      <c r="H366" s="112"/>
    </row>
    <row r="367" spans="3:8" ht="15.75" customHeight="1">
      <c r="C367" s="43"/>
      <c r="G367" s="112"/>
      <c r="H367" s="112"/>
    </row>
    <row r="368" spans="3:8" ht="15.75" customHeight="1">
      <c r="C368" s="43"/>
      <c r="G368" s="112"/>
      <c r="H368" s="112"/>
    </row>
    <row r="369" spans="3:8" ht="15.75" customHeight="1">
      <c r="C369" s="43"/>
      <c r="G369" s="112"/>
      <c r="H369" s="112"/>
    </row>
    <row r="370" spans="3:8" ht="15.75" customHeight="1">
      <c r="C370" s="43"/>
      <c r="G370" s="112"/>
      <c r="H370" s="112"/>
    </row>
    <row r="371" spans="3:8" ht="15.75" customHeight="1">
      <c r="C371" s="43"/>
      <c r="G371" s="112"/>
      <c r="H371" s="112"/>
    </row>
    <row r="372" spans="3:8" ht="15.75" customHeight="1">
      <c r="C372" s="43"/>
      <c r="G372" s="112"/>
      <c r="H372" s="112"/>
    </row>
    <row r="373" spans="3:8" ht="15.75" customHeight="1">
      <c r="C373" s="43"/>
      <c r="G373" s="112"/>
      <c r="H373" s="112"/>
    </row>
    <row r="374" spans="3:8" ht="15.75" customHeight="1">
      <c r="C374" s="43"/>
      <c r="G374" s="112"/>
      <c r="H374" s="112"/>
    </row>
    <row r="375" spans="3:8" ht="15.75" customHeight="1">
      <c r="C375" s="43"/>
      <c r="G375" s="112"/>
      <c r="H375" s="112"/>
    </row>
    <row r="376" spans="3:8" ht="15.75" customHeight="1">
      <c r="C376" s="43"/>
      <c r="G376" s="112"/>
      <c r="H376" s="112"/>
    </row>
    <row r="377" spans="3:8" ht="15.75" customHeight="1">
      <c r="C377" s="43"/>
      <c r="G377" s="112"/>
      <c r="H377" s="112"/>
    </row>
    <row r="378" spans="3:8" ht="15.75" customHeight="1">
      <c r="C378" s="43"/>
      <c r="G378" s="112"/>
      <c r="H378" s="112"/>
    </row>
    <row r="379" spans="3:8" ht="15.75" customHeight="1">
      <c r="C379" s="43"/>
      <c r="G379" s="112"/>
      <c r="H379" s="112"/>
    </row>
    <row r="380" spans="3:8" ht="15.75" customHeight="1">
      <c r="C380" s="43"/>
      <c r="G380" s="112"/>
      <c r="H380" s="112"/>
    </row>
    <row r="381" spans="3:8" ht="15.75" customHeight="1">
      <c r="C381" s="43"/>
      <c r="G381" s="112"/>
      <c r="H381" s="112"/>
    </row>
    <row r="382" spans="3:8" ht="15.75" customHeight="1">
      <c r="C382" s="43"/>
      <c r="G382" s="112"/>
      <c r="H382" s="112"/>
    </row>
    <row r="383" spans="3:8" ht="15.75" customHeight="1">
      <c r="C383" s="43"/>
      <c r="G383" s="112"/>
      <c r="H383" s="112"/>
    </row>
    <row r="384" spans="3:8" ht="15.75" customHeight="1">
      <c r="C384" s="43"/>
      <c r="G384" s="112"/>
      <c r="H384" s="112"/>
    </row>
    <row r="385" spans="3:8" ht="15.75" customHeight="1">
      <c r="C385" s="43"/>
      <c r="G385" s="112"/>
      <c r="H385" s="112"/>
    </row>
    <row r="386" spans="3:8" ht="15.75" customHeight="1">
      <c r="C386" s="43"/>
      <c r="G386" s="112"/>
      <c r="H386" s="112"/>
    </row>
    <row r="387" spans="3:8" ht="15.75" customHeight="1">
      <c r="C387" s="43"/>
      <c r="G387" s="112"/>
      <c r="H387" s="112"/>
    </row>
    <row r="388" spans="3:8" ht="15.75" customHeight="1">
      <c r="C388" s="43"/>
      <c r="G388" s="112"/>
      <c r="H388" s="112"/>
    </row>
    <row r="389" spans="3:8" ht="15.75" customHeight="1">
      <c r="C389" s="43"/>
      <c r="G389" s="112"/>
      <c r="H389" s="112"/>
    </row>
    <row r="390" spans="3:8" ht="15.75" customHeight="1">
      <c r="C390" s="43"/>
      <c r="G390" s="112"/>
      <c r="H390" s="112"/>
    </row>
    <row r="391" spans="3:8" ht="15.75" customHeight="1">
      <c r="C391" s="43"/>
      <c r="G391" s="112"/>
      <c r="H391" s="112"/>
    </row>
    <row r="392" spans="3:8" ht="15.75" customHeight="1">
      <c r="C392" s="43"/>
      <c r="G392" s="112"/>
      <c r="H392" s="112"/>
    </row>
    <row r="393" spans="3:8" ht="15.75" customHeight="1">
      <c r="C393" s="43"/>
      <c r="G393" s="112"/>
      <c r="H393" s="112"/>
    </row>
    <row r="394" spans="3:8" ht="15.75" customHeight="1">
      <c r="C394" s="43"/>
      <c r="G394" s="112"/>
      <c r="H394" s="112"/>
    </row>
    <row r="395" spans="3:8" ht="15.75" customHeight="1">
      <c r="C395" s="43"/>
      <c r="G395" s="112"/>
      <c r="H395" s="112"/>
    </row>
    <row r="396" spans="3:8" ht="15.75" customHeight="1">
      <c r="C396" s="43"/>
      <c r="G396" s="112"/>
      <c r="H396" s="112"/>
    </row>
    <row r="397" spans="3:8" ht="15.75" customHeight="1">
      <c r="C397" s="43"/>
      <c r="G397" s="112"/>
      <c r="H397" s="112"/>
    </row>
    <row r="398" spans="3:8" ht="15.75" customHeight="1">
      <c r="C398" s="43"/>
      <c r="G398" s="112"/>
      <c r="H398" s="112"/>
    </row>
    <row r="399" spans="3:8" ht="15.75" customHeight="1">
      <c r="C399" s="43"/>
      <c r="G399" s="112"/>
      <c r="H399" s="112"/>
    </row>
    <row r="400" spans="3:8" ht="15.75" customHeight="1">
      <c r="C400" s="43"/>
      <c r="G400" s="112"/>
      <c r="H400" s="112"/>
    </row>
    <row r="401" spans="3:8" ht="15.75" customHeight="1">
      <c r="C401" s="43"/>
      <c r="G401" s="112"/>
      <c r="H401" s="112"/>
    </row>
    <row r="402" spans="3:8" ht="15.75" customHeight="1">
      <c r="C402" s="43"/>
      <c r="G402" s="112"/>
      <c r="H402" s="112"/>
    </row>
    <row r="403" spans="3:8" ht="15.75" customHeight="1">
      <c r="C403" s="43"/>
      <c r="G403" s="112"/>
      <c r="H403" s="112"/>
    </row>
    <row r="404" spans="3:8" ht="15.75" customHeight="1">
      <c r="C404" s="43"/>
      <c r="G404" s="112"/>
      <c r="H404" s="112"/>
    </row>
    <row r="405" spans="3:8" ht="15.75" customHeight="1">
      <c r="C405" s="43"/>
      <c r="G405" s="112"/>
      <c r="H405" s="112"/>
    </row>
    <row r="406" spans="3:8" ht="15.75" customHeight="1">
      <c r="C406" s="43"/>
      <c r="G406" s="112"/>
      <c r="H406" s="112"/>
    </row>
    <row r="407" spans="3:8" ht="15.75" customHeight="1">
      <c r="C407" s="43"/>
      <c r="G407" s="112"/>
      <c r="H407" s="112"/>
    </row>
    <row r="408" spans="3:8" ht="15.75" customHeight="1">
      <c r="C408" s="43"/>
      <c r="G408" s="112"/>
      <c r="H408" s="112"/>
    </row>
    <row r="409" spans="3:8" ht="15.75" customHeight="1">
      <c r="C409" s="43"/>
      <c r="G409" s="112"/>
      <c r="H409" s="112"/>
    </row>
    <row r="410" spans="3:8" ht="15.75" customHeight="1">
      <c r="C410" s="43"/>
      <c r="G410" s="112"/>
      <c r="H410" s="112"/>
    </row>
    <row r="411" spans="3:8" ht="15.75" customHeight="1">
      <c r="C411" s="43"/>
      <c r="G411" s="112"/>
      <c r="H411" s="112"/>
    </row>
    <row r="412" spans="3:8" ht="15.75" customHeight="1">
      <c r="C412" s="43"/>
      <c r="G412" s="112"/>
      <c r="H412" s="112"/>
    </row>
    <row r="413" spans="3:8" ht="15.75" customHeight="1">
      <c r="C413" s="43"/>
      <c r="G413" s="112"/>
      <c r="H413" s="112"/>
    </row>
    <row r="414" spans="3:8" ht="15.75" customHeight="1">
      <c r="C414" s="43"/>
      <c r="G414" s="112"/>
      <c r="H414" s="112"/>
    </row>
    <row r="415" spans="3:8" ht="15.75" customHeight="1">
      <c r="C415" s="43"/>
      <c r="G415" s="112"/>
      <c r="H415" s="112"/>
    </row>
    <row r="416" spans="3:8" ht="15.75" customHeight="1">
      <c r="C416" s="43"/>
      <c r="G416" s="112"/>
      <c r="H416" s="112"/>
    </row>
    <row r="417" spans="3:8" ht="15.75" customHeight="1">
      <c r="C417" s="43"/>
      <c r="G417" s="112"/>
      <c r="H417" s="112"/>
    </row>
    <row r="418" spans="3:8" ht="15.75" customHeight="1">
      <c r="C418" s="43"/>
      <c r="G418" s="112"/>
      <c r="H418" s="112"/>
    </row>
    <row r="419" spans="3:8" ht="15.75" customHeight="1">
      <c r="C419" s="43"/>
      <c r="G419" s="112"/>
      <c r="H419" s="112"/>
    </row>
    <row r="420" spans="3:8" ht="15.75" customHeight="1">
      <c r="C420" s="43"/>
      <c r="G420" s="112"/>
      <c r="H420" s="112"/>
    </row>
    <row r="421" spans="3:8" ht="15.75" customHeight="1">
      <c r="C421" s="43"/>
      <c r="G421" s="112"/>
      <c r="H421" s="112"/>
    </row>
    <row r="422" spans="3:8" ht="15.75" customHeight="1">
      <c r="C422" s="43"/>
      <c r="G422" s="112"/>
      <c r="H422" s="112"/>
    </row>
    <row r="423" spans="3:8" ht="15.75" customHeight="1">
      <c r="C423" s="43"/>
      <c r="G423" s="112"/>
      <c r="H423" s="112"/>
    </row>
    <row r="424" spans="3:8" ht="15.75" customHeight="1">
      <c r="C424" s="43"/>
      <c r="G424" s="112"/>
      <c r="H424" s="112"/>
    </row>
    <row r="425" spans="3:8" ht="15.75" customHeight="1">
      <c r="C425" s="43"/>
      <c r="G425" s="112"/>
      <c r="H425" s="112"/>
    </row>
    <row r="426" spans="3:8" ht="15.75" customHeight="1">
      <c r="C426" s="43"/>
      <c r="G426" s="112"/>
      <c r="H426" s="112"/>
    </row>
    <row r="427" spans="3:8" ht="15.75" customHeight="1">
      <c r="C427" s="43"/>
      <c r="G427" s="112"/>
      <c r="H427" s="112"/>
    </row>
    <row r="428" spans="3:8" ht="15.75" customHeight="1">
      <c r="C428" s="43"/>
      <c r="G428" s="112"/>
      <c r="H428" s="112"/>
    </row>
    <row r="429" spans="3:8" ht="15.75" customHeight="1">
      <c r="C429" s="43"/>
      <c r="G429" s="112"/>
      <c r="H429" s="112"/>
    </row>
    <row r="430" spans="3:8" ht="15.75" customHeight="1">
      <c r="C430" s="43"/>
      <c r="G430" s="112"/>
      <c r="H430" s="112"/>
    </row>
    <row r="431" spans="3:8" ht="15.75" customHeight="1">
      <c r="C431" s="43"/>
      <c r="G431" s="112"/>
      <c r="H431" s="112"/>
    </row>
    <row r="432" spans="3:8" ht="15.75" customHeight="1">
      <c r="C432" s="43"/>
      <c r="G432" s="112"/>
      <c r="H432" s="112"/>
    </row>
    <row r="433" spans="3:8" ht="15.75" customHeight="1">
      <c r="C433" s="43"/>
      <c r="G433" s="112"/>
      <c r="H433" s="112"/>
    </row>
    <row r="434" spans="3:8" ht="15.75" customHeight="1">
      <c r="C434" s="43"/>
      <c r="G434" s="112"/>
      <c r="H434" s="112"/>
    </row>
    <row r="435" spans="3:8" ht="15.75" customHeight="1">
      <c r="C435" s="43"/>
      <c r="G435" s="112"/>
      <c r="H435" s="112"/>
    </row>
    <row r="436" spans="3:8" ht="15.75" customHeight="1">
      <c r="C436" s="43"/>
      <c r="G436" s="112"/>
      <c r="H436" s="112"/>
    </row>
    <row r="437" spans="3:8" ht="15.75" customHeight="1">
      <c r="C437" s="43"/>
      <c r="G437" s="112"/>
      <c r="H437" s="112"/>
    </row>
    <row r="438" spans="3:8" ht="15.75" customHeight="1">
      <c r="C438" s="43"/>
      <c r="G438" s="112"/>
      <c r="H438" s="112"/>
    </row>
    <row r="439" spans="3:8" ht="15.75" customHeight="1">
      <c r="C439" s="43"/>
      <c r="G439" s="112"/>
      <c r="H439" s="112"/>
    </row>
    <row r="440" spans="3:8" ht="15.75" customHeight="1">
      <c r="C440" s="43"/>
      <c r="G440" s="112"/>
      <c r="H440" s="112"/>
    </row>
    <row r="441" spans="3:8" ht="15.75" customHeight="1">
      <c r="C441" s="43"/>
      <c r="G441" s="112"/>
      <c r="H441" s="112"/>
    </row>
    <row r="442" spans="3:8" ht="15.75" customHeight="1">
      <c r="C442" s="43"/>
      <c r="G442" s="112"/>
      <c r="H442" s="112"/>
    </row>
    <row r="443" spans="3:8" ht="15.75" customHeight="1">
      <c r="C443" s="43"/>
      <c r="G443" s="112"/>
      <c r="H443" s="112"/>
    </row>
    <row r="444" spans="3:8" ht="15.75" customHeight="1">
      <c r="C444" s="43"/>
      <c r="G444" s="112"/>
      <c r="H444" s="112"/>
    </row>
    <row r="445" spans="3:8" ht="15.75" customHeight="1">
      <c r="C445" s="43"/>
      <c r="G445" s="112"/>
      <c r="H445" s="112"/>
    </row>
    <row r="446" spans="3:8" ht="15.75" customHeight="1">
      <c r="C446" s="43"/>
      <c r="G446" s="112"/>
      <c r="H446" s="112"/>
    </row>
    <row r="447" spans="3:8" ht="15.75" customHeight="1">
      <c r="C447" s="43"/>
      <c r="G447" s="112"/>
      <c r="H447" s="112"/>
    </row>
    <row r="448" spans="3:8" ht="15.75" customHeight="1">
      <c r="C448" s="43"/>
      <c r="G448" s="112"/>
      <c r="H448" s="112"/>
    </row>
    <row r="449" spans="3:8" ht="15.75" customHeight="1">
      <c r="C449" s="43"/>
      <c r="G449" s="112"/>
      <c r="H449" s="112"/>
    </row>
    <row r="450" spans="3:8" ht="15.75" customHeight="1">
      <c r="C450" s="43"/>
      <c r="G450" s="112"/>
      <c r="H450" s="112"/>
    </row>
    <row r="451" spans="3:8" ht="15.75" customHeight="1">
      <c r="C451" s="43"/>
      <c r="G451" s="112"/>
      <c r="H451" s="112"/>
    </row>
    <row r="452" spans="3:8" ht="15.75" customHeight="1">
      <c r="C452" s="43"/>
      <c r="G452" s="112"/>
      <c r="H452" s="112"/>
    </row>
    <row r="453" spans="3:8" ht="15.75" customHeight="1">
      <c r="C453" s="43"/>
      <c r="G453" s="112"/>
      <c r="H453" s="112"/>
    </row>
    <row r="454" spans="3:8" ht="15.75" customHeight="1">
      <c r="C454" s="43"/>
      <c r="G454" s="112"/>
      <c r="H454" s="112"/>
    </row>
    <row r="455" spans="3:8" ht="15.75" customHeight="1">
      <c r="C455" s="43"/>
      <c r="G455" s="112"/>
      <c r="H455" s="112"/>
    </row>
    <row r="456" spans="3:8" ht="15.75" customHeight="1">
      <c r="C456" s="43"/>
      <c r="G456" s="112"/>
      <c r="H456" s="112"/>
    </row>
    <row r="457" spans="3:8" ht="15.75" customHeight="1">
      <c r="C457" s="43"/>
      <c r="G457" s="112"/>
      <c r="H457" s="112"/>
    </row>
    <row r="458" spans="3:8" ht="15.75" customHeight="1">
      <c r="C458" s="43"/>
      <c r="G458" s="112"/>
      <c r="H458" s="112"/>
    </row>
    <row r="459" spans="3:8" ht="15.75" customHeight="1">
      <c r="C459" s="43"/>
      <c r="G459" s="112"/>
      <c r="H459" s="112"/>
    </row>
    <row r="460" spans="3:8" ht="15.75" customHeight="1">
      <c r="C460" s="43"/>
      <c r="G460" s="112"/>
      <c r="H460" s="112"/>
    </row>
    <row r="461" spans="3:8" ht="15.75" customHeight="1">
      <c r="C461" s="43"/>
      <c r="G461" s="112"/>
      <c r="H461" s="112"/>
    </row>
    <row r="462" spans="3:8" ht="15.75" customHeight="1">
      <c r="C462" s="43"/>
      <c r="G462" s="112"/>
      <c r="H462" s="112"/>
    </row>
    <row r="463" spans="3:8" ht="15.75" customHeight="1">
      <c r="C463" s="43"/>
      <c r="G463" s="112"/>
      <c r="H463" s="112"/>
    </row>
    <row r="464" spans="3:8" ht="15.75" customHeight="1">
      <c r="C464" s="43"/>
      <c r="G464" s="112"/>
      <c r="H464" s="112"/>
    </row>
    <row r="465" spans="3:8" ht="15.75" customHeight="1">
      <c r="C465" s="43"/>
      <c r="G465" s="112"/>
      <c r="H465" s="112"/>
    </row>
    <row r="466" spans="3:8" ht="15.75" customHeight="1">
      <c r="C466" s="43"/>
      <c r="G466" s="112"/>
      <c r="H466" s="112"/>
    </row>
    <row r="467" spans="3:8" ht="15.75" customHeight="1">
      <c r="C467" s="43"/>
      <c r="G467" s="112"/>
      <c r="H467" s="112"/>
    </row>
    <row r="468" spans="3:8" ht="15.75" customHeight="1">
      <c r="C468" s="43"/>
      <c r="G468" s="112"/>
      <c r="H468" s="112"/>
    </row>
    <row r="469" spans="3:8" ht="15.75" customHeight="1">
      <c r="C469" s="43"/>
      <c r="G469" s="112"/>
      <c r="H469" s="112"/>
    </row>
    <row r="470" spans="3:8" ht="15.75" customHeight="1">
      <c r="C470" s="43"/>
      <c r="G470" s="112"/>
      <c r="H470" s="112"/>
    </row>
    <row r="471" spans="3:8" ht="15.75" customHeight="1">
      <c r="C471" s="43"/>
      <c r="G471" s="112"/>
      <c r="H471" s="112"/>
    </row>
    <row r="472" spans="3:8" ht="15.75" customHeight="1">
      <c r="C472" s="43"/>
      <c r="G472" s="112"/>
      <c r="H472" s="112"/>
    </row>
    <row r="473" spans="3:8" ht="15.75" customHeight="1">
      <c r="C473" s="43"/>
      <c r="G473" s="112"/>
      <c r="H473" s="112"/>
    </row>
    <row r="474" spans="3:8" ht="15.75" customHeight="1">
      <c r="C474" s="43"/>
      <c r="G474" s="112"/>
      <c r="H474" s="112"/>
    </row>
    <row r="475" spans="3:8" ht="15.75" customHeight="1">
      <c r="C475" s="43"/>
      <c r="G475" s="112"/>
      <c r="H475" s="112"/>
    </row>
    <row r="476" spans="3:8" ht="15.75" customHeight="1">
      <c r="C476" s="43"/>
      <c r="G476" s="112"/>
      <c r="H476" s="112"/>
    </row>
    <row r="477" spans="3:8" ht="15.75" customHeight="1">
      <c r="C477" s="43"/>
      <c r="G477" s="112"/>
      <c r="H477" s="112"/>
    </row>
    <row r="478" spans="3:8" ht="15.75" customHeight="1">
      <c r="C478" s="43"/>
      <c r="G478" s="112"/>
      <c r="H478" s="112"/>
    </row>
    <row r="479" spans="3:8" ht="15.75" customHeight="1">
      <c r="C479" s="43"/>
      <c r="G479" s="112"/>
      <c r="H479" s="112"/>
    </row>
    <row r="480" spans="3:8" ht="15.75" customHeight="1">
      <c r="C480" s="43"/>
      <c r="G480" s="112"/>
      <c r="H480" s="112"/>
    </row>
    <row r="481" spans="3:8" ht="15.75" customHeight="1">
      <c r="C481" s="43"/>
      <c r="G481" s="112"/>
      <c r="H481" s="112"/>
    </row>
    <row r="482" spans="3:8" ht="15.75" customHeight="1">
      <c r="C482" s="43"/>
      <c r="G482" s="112"/>
      <c r="H482" s="112"/>
    </row>
    <row r="483" spans="3:8" ht="15.75" customHeight="1">
      <c r="C483" s="43"/>
      <c r="G483" s="112"/>
      <c r="H483" s="112"/>
    </row>
    <row r="484" spans="3:8" ht="15.75" customHeight="1">
      <c r="C484" s="43"/>
      <c r="G484" s="112"/>
      <c r="H484" s="112"/>
    </row>
    <row r="485" spans="3:8" ht="15.75" customHeight="1">
      <c r="C485" s="43"/>
      <c r="G485" s="112"/>
      <c r="H485" s="112"/>
    </row>
    <row r="486" spans="3:8" ht="15.75" customHeight="1">
      <c r="C486" s="43"/>
      <c r="G486" s="112"/>
      <c r="H486" s="112"/>
    </row>
    <row r="487" spans="3:8" ht="15.75" customHeight="1">
      <c r="C487" s="43"/>
      <c r="G487" s="112"/>
      <c r="H487" s="112"/>
    </row>
    <row r="488" spans="3:8" ht="15.75" customHeight="1">
      <c r="C488" s="43"/>
      <c r="G488" s="112"/>
      <c r="H488" s="112"/>
    </row>
    <row r="489" spans="3:8" ht="15.75" customHeight="1">
      <c r="C489" s="43"/>
      <c r="G489" s="112"/>
      <c r="H489" s="112"/>
    </row>
    <row r="490" spans="3:8" ht="15.75" customHeight="1">
      <c r="C490" s="43"/>
      <c r="G490" s="112"/>
      <c r="H490" s="112"/>
    </row>
    <row r="491" spans="3:8" ht="15.75" customHeight="1">
      <c r="C491" s="43"/>
      <c r="G491" s="112"/>
      <c r="H491" s="112"/>
    </row>
    <row r="492" spans="3:8" ht="15.75" customHeight="1">
      <c r="C492" s="43"/>
      <c r="G492" s="112"/>
      <c r="H492" s="112"/>
    </row>
    <row r="493" spans="3:8" ht="15.75" customHeight="1">
      <c r="C493" s="43"/>
      <c r="G493" s="112"/>
      <c r="H493" s="112"/>
    </row>
    <row r="494" spans="3:8" ht="15.75" customHeight="1">
      <c r="C494" s="43"/>
      <c r="G494" s="112"/>
      <c r="H494" s="112"/>
    </row>
    <row r="495" spans="3:8" ht="15.75" customHeight="1">
      <c r="C495" s="43"/>
      <c r="G495" s="112"/>
      <c r="H495" s="112"/>
    </row>
    <row r="496" spans="3:8" ht="15.75" customHeight="1">
      <c r="C496" s="43"/>
      <c r="G496" s="112"/>
      <c r="H496" s="112"/>
    </row>
    <row r="497" spans="3:8" ht="15.75" customHeight="1">
      <c r="C497" s="43"/>
      <c r="G497" s="112"/>
      <c r="H497" s="112"/>
    </row>
    <row r="498" spans="3:8" ht="15.75" customHeight="1">
      <c r="C498" s="43"/>
      <c r="G498" s="112"/>
      <c r="H498" s="112"/>
    </row>
    <row r="499" spans="3:8" ht="15.75" customHeight="1">
      <c r="C499" s="43"/>
      <c r="G499" s="112"/>
      <c r="H499" s="112"/>
    </row>
    <row r="500" spans="3:8" ht="15.75" customHeight="1">
      <c r="C500" s="43"/>
      <c r="G500" s="112"/>
      <c r="H500" s="112"/>
    </row>
    <row r="501" spans="3:8" ht="15.75" customHeight="1">
      <c r="C501" s="43"/>
      <c r="G501" s="112"/>
      <c r="H501" s="112"/>
    </row>
    <row r="502" spans="3:8" ht="15.75" customHeight="1">
      <c r="C502" s="43"/>
      <c r="G502" s="112"/>
      <c r="H502" s="112"/>
    </row>
    <row r="503" spans="3:8" ht="15.75" customHeight="1">
      <c r="C503" s="43"/>
      <c r="G503" s="112"/>
      <c r="H503" s="112"/>
    </row>
    <row r="504" spans="3:8" ht="15.75" customHeight="1">
      <c r="C504" s="43"/>
      <c r="G504" s="112"/>
      <c r="H504" s="112"/>
    </row>
    <row r="505" spans="3:8" ht="15.75" customHeight="1">
      <c r="C505" s="43"/>
      <c r="G505" s="112"/>
      <c r="H505" s="112"/>
    </row>
    <row r="506" spans="3:8" ht="15.75" customHeight="1">
      <c r="C506" s="43"/>
      <c r="G506" s="112"/>
      <c r="H506" s="112"/>
    </row>
    <row r="507" spans="3:8" ht="15.75" customHeight="1">
      <c r="C507" s="43"/>
      <c r="G507" s="112"/>
      <c r="H507" s="112"/>
    </row>
    <row r="508" spans="3:8" ht="15.75" customHeight="1">
      <c r="C508" s="43"/>
      <c r="G508" s="112"/>
      <c r="H508" s="112"/>
    </row>
    <row r="509" spans="3:8" ht="15.75" customHeight="1">
      <c r="C509" s="43"/>
      <c r="G509" s="112"/>
      <c r="H509" s="112"/>
    </row>
    <row r="510" spans="3:8" ht="15.75" customHeight="1">
      <c r="C510" s="43"/>
      <c r="G510" s="112"/>
      <c r="H510" s="112"/>
    </row>
    <row r="511" spans="3:8" ht="15.75" customHeight="1">
      <c r="C511" s="43"/>
      <c r="G511" s="112"/>
      <c r="H511" s="112"/>
    </row>
    <row r="512" spans="3:8" ht="15.75" customHeight="1">
      <c r="C512" s="43"/>
      <c r="G512" s="112"/>
      <c r="H512" s="112"/>
    </row>
    <row r="513" spans="3:8" ht="15.75" customHeight="1">
      <c r="C513" s="43"/>
      <c r="G513" s="112"/>
      <c r="H513" s="112"/>
    </row>
    <row r="514" spans="3:8" ht="15.75" customHeight="1">
      <c r="C514" s="43"/>
      <c r="G514" s="112"/>
      <c r="H514" s="112"/>
    </row>
    <row r="515" spans="3:8" ht="15.75" customHeight="1">
      <c r="C515" s="43"/>
      <c r="G515" s="112"/>
      <c r="H515" s="112"/>
    </row>
    <row r="516" spans="3:8" ht="15.75" customHeight="1">
      <c r="C516" s="43"/>
      <c r="G516" s="112"/>
      <c r="H516" s="112"/>
    </row>
    <row r="517" spans="3:8" ht="15.75" customHeight="1">
      <c r="C517" s="43"/>
      <c r="G517" s="112"/>
      <c r="H517" s="112"/>
    </row>
    <row r="518" spans="3:8" ht="15.75" customHeight="1">
      <c r="C518" s="43"/>
      <c r="G518" s="112"/>
      <c r="H518" s="112"/>
    </row>
    <row r="519" spans="3:8" ht="15.75" customHeight="1">
      <c r="C519" s="43"/>
      <c r="G519" s="112"/>
      <c r="H519" s="112"/>
    </row>
    <row r="520" spans="3:8" ht="15.75" customHeight="1">
      <c r="C520" s="43"/>
      <c r="G520" s="112"/>
      <c r="H520" s="112"/>
    </row>
    <row r="521" spans="3:8" ht="15.75" customHeight="1">
      <c r="C521" s="43"/>
      <c r="G521" s="112"/>
      <c r="H521" s="112"/>
    </row>
    <row r="522" spans="3:8" ht="15.75" customHeight="1">
      <c r="C522" s="43"/>
      <c r="G522" s="112"/>
      <c r="H522" s="112"/>
    </row>
    <row r="523" spans="3:8" ht="15.75" customHeight="1">
      <c r="C523" s="43"/>
      <c r="G523" s="112"/>
      <c r="H523" s="112"/>
    </row>
    <row r="524" spans="3:8" ht="15.75" customHeight="1">
      <c r="C524" s="43"/>
      <c r="G524" s="112"/>
      <c r="H524" s="112"/>
    </row>
    <row r="525" spans="3:8" ht="15.75" customHeight="1">
      <c r="C525" s="43"/>
      <c r="G525" s="112"/>
      <c r="H525" s="112"/>
    </row>
    <row r="526" spans="3:8" ht="15.75" customHeight="1">
      <c r="C526" s="43"/>
      <c r="G526" s="112"/>
      <c r="H526" s="112"/>
    </row>
    <row r="527" spans="3:8" ht="15.75" customHeight="1">
      <c r="C527" s="43"/>
      <c r="G527" s="112"/>
      <c r="H527" s="112"/>
    </row>
    <row r="528" spans="3:8" ht="15.75" customHeight="1">
      <c r="C528" s="43"/>
      <c r="G528" s="112"/>
      <c r="H528" s="112"/>
    </row>
    <row r="529" spans="3:8" ht="15.75" customHeight="1">
      <c r="C529" s="43"/>
      <c r="G529" s="112"/>
      <c r="H529" s="112"/>
    </row>
    <row r="530" spans="3:8" ht="15.75" customHeight="1">
      <c r="C530" s="43"/>
      <c r="G530" s="112"/>
      <c r="H530" s="112"/>
    </row>
    <row r="531" spans="3:8" ht="15.75" customHeight="1">
      <c r="C531" s="43"/>
      <c r="G531" s="112"/>
      <c r="H531" s="112"/>
    </row>
    <row r="532" spans="3:8" ht="15.75" customHeight="1">
      <c r="C532" s="43"/>
      <c r="G532" s="112"/>
      <c r="H532" s="112"/>
    </row>
    <row r="533" spans="3:8" ht="15.75" customHeight="1">
      <c r="C533" s="43"/>
      <c r="G533" s="112"/>
      <c r="H533" s="112"/>
    </row>
    <row r="534" spans="3:8" ht="15.75" customHeight="1">
      <c r="C534" s="43"/>
      <c r="G534" s="112"/>
      <c r="H534" s="112"/>
    </row>
    <row r="535" spans="3:8" ht="15.75" customHeight="1">
      <c r="C535" s="43"/>
      <c r="G535" s="112"/>
      <c r="H535" s="112"/>
    </row>
    <row r="536" spans="3:8" ht="15.75" customHeight="1">
      <c r="C536" s="43"/>
      <c r="G536" s="112"/>
      <c r="H536" s="112"/>
    </row>
    <row r="537" spans="3:8" ht="15.75" customHeight="1">
      <c r="C537" s="43"/>
      <c r="G537" s="112"/>
      <c r="H537" s="112"/>
    </row>
    <row r="538" spans="3:8" ht="15.75" customHeight="1">
      <c r="C538" s="43"/>
      <c r="G538" s="112"/>
      <c r="H538" s="112"/>
    </row>
    <row r="539" spans="3:8" ht="15.75" customHeight="1">
      <c r="C539" s="43"/>
      <c r="G539" s="112"/>
      <c r="H539" s="112"/>
    </row>
    <row r="540" spans="3:8" ht="15.75" customHeight="1">
      <c r="C540" s="43"/>
      <c r="G540" s="112"/>
      <c r="H540" s="112"/>
    </row>
    <row r="541" spans="3:8" ht="15.75" customHeight="1">
      <c r="C541" s="43"/>
      <c r="G541" s="112"/>
      <c r="H541" s="112"/>
    </row>
    <row r="542" spans="3:8" ht="15.75" customHeight="1">
      <c r="C542" s="43"/>
      <c r="G542" s="112"/>
      <c r="H542" s="112"/>
    </row>
    <row r="543" spans="3:8" ht="15.75" customHeight="1">
      <c r="C543" s="43"/>
      <c r="G543" s="112"/>
      <c r="H543" s="112"/>
    </row>
    <row r="544" spans="3:8" ht="15.75" customHeight="1">
      <c r="C544" s="43"/>
      <c r="G544" s="112"/>
      <c r="H544" s="112"/>
    </row>
    <row r="545" spans="3:8" ht="15.75" customHeight="1">
      <c r="C545" s="43"/>
      <c r="G545" s="112"/>
      <c r="H545" s="112"/>
    </row>
    <row r="546" spans="3:8" ht="15.75" customHeight="1">
      <c r="C546" s="43"/>
      <c r="G546" s="112"/>
      <c r="H546" s="112"/>
    </row>
    <row r="547" spans="3:8" ht="15.75" customHeight="1">
      <c r="C547" s="43"/>
      <c r="G547" s="112"/>
      <c r="H547" s="112"/>
    </row>
    <row r="548" spans="3:8" ht="15.75" customHeight="1">
      <c r="C548" s="43"/>
      <c r="G548" s="112"/>
      <c r="H548" s="112"/>
    </row>
    <row r="549" spans="3:8" ht="15.75" customHeight="1">
      <c r="C549" s="43"/>
      <c r="G549" s="112"/>
      <c r="H549" s="112"/>
    </row>
    <row r="550" spans="3:8" ht="15.75" customHeight="1">
      <c r="C550" s="43"/>
      <c r="G550" s="112"/>
      <c r="H550" s="112"/>
    </row>
    <row r="551" spans="3:8" ht="15.75" customHeight="1">
      <c r="C551" s="43"/>
      <c r="G551" s="112"/>
      <c r="H551" s="112"/>
    </row>
    <row r="552" spans="3:8" ht="15.75" customHeight="1">
      <c r="C552" s="43"/>
      <c r="G552" s="112"/>
      <c r="H552" s="112"/>
    </row>
    <row r="553" spans="3:8" ht="15.75" customHeight="1">
      <c r="C553" s="43"/>
      <c r="G553" s="112"/>
      <c r="H553" s="112"/>
    </row>
    <row r="554" spans="3:8" ht="15.75" customHeight="1">
      <c r="C554" s="43"/>
      <c r="G554" s="112"/>
      <c r="H554" s="112"/>
    </row>
    <row r="555" spans="3:8" ht="15.75" customHeight="1">
      <c r="C555" s="43"/>
      <c r="G555" s="112"/>
      <c r="H555" s="112"/>
    </row>
    <row r="556" spans="3:8" ht="15.75" customHeight="1">
      <c r="C556" s="43"/>
      <c r="G556" s="112"/>
      <c r="H556" s="112"/>
    </row>
    <row r="557" spans="3:8" ht="15.75" customHeight="1">
      <c r="C557" s="43"/>
      <c r="G557" s="112"/>
      <c r="H557" s="112"/>
    </row>
    <row r="558" spans="3:8" ht="15.75" customHeight="1">
      <c r="C558" s="43"/>
      <c r="G558" s="112"/>
      <c r="H558" s="112"/>
    </row>
    <row r="559" spans="3:8" ht="15.75" customHeight="1">
      <c r="C559" s="43"/>
      <c r="G559" s="112"/>
      <c r="H559" s="112"/>
    </row>
    <row r="560" spans="3:8" ht="15.75" customHeight="1">
      <c r="C560" s="43"/>
      <c r="G560" s="112"/>
      <c r="H560" s="112"/>
    </row>
    <row r="561" spans="3:8" ht="15.75" customHeight="1">
      <c r="C561" s="43"/>
      <c r="G561" s="112"/>
      <c r="H561" s="112"/>
    </row>
    <row r="562" spans="3:8" ht="15.75" customHeight="1">
      <c r="C562" s="43"/>
      <c r="G562" s="112"/>
      <c r="H562" s="112"/>
    </row>
    <row r="563" spans="3:8" ht="15.75" customHeight="1">
      <c r="C563" s="43"/>
      <c r="G563" s="112"/>
      <c r="H563" s="112"/>
    </row>
    <row r="564" spans="3:8" ht="15.75" customHeight="1">
      <c r="C564" s="43"/>
      <c r="G564" s="112"/>
      <c r="H564" s="112"/>
    </row>
    <row r="565" spans="3:8" ht="15.75" customHeight="1">
      <c r="C565" s="43"/>
      <c r="G565" s="112"/>
      <c r="H565" s="112"/>
    </row>
    <row r="566" spans="3:8" ht="15.75" customHeight="1">
      <c r="C566" s="43"/>
      <c r="G566" s="112"/>
      <c r="H566" s="112"/>
    </row>
    <row r="567" spans="3:8" ht="15.75" customHeight="1">
      <c r="C567" s="43"/>
      <c r="G567" s="112"/>
      <c r="H567" s="112"/>
    </row>
    <row r="568" spans="3:8" ht="15.75" customHeight="1">
      <c r="C568" s="43"/>
      <c r="G568" s="112"/>
      <c r="H568" s="112"/>
    </row>
    <row r="569" spans="3:8" ht="15.75" customHeight="1">
      <c r="C569" s="43"/>
      <c r="G569" s="112"/>
      <c r="H569" s="112"/>
    </row>
    <row r="570" spans="3:8" ht="15.75" customHeight="1">
      <c r="C570" s="43"/>
      <c r="G570" s="112"/>
      <c r="H570" s="112"/>
    </row>
    <row r="571" spans="3:8" ht="15.75" customHeight="1">
      <c r="C571" s="43"/>
      <c r="G571" s="112"/>
      <c r="H571" s="112"/>
    </row>
    <row r="572" spans="3:8" ht="15.75" customHeight="1">
      <c r="C572" s="43"/>
      <c r="G572" s="112"/>
      <c r="H572" s="112"/>
    </row>
    <row r="573" spans="3:8" ht="15.75" customHeight="1">
      <c r="C573" s="43"/>
      <c r="G573" s="112"/>
      <c r="H573" s="112"/>
    </row>
    <row r="574" spans="3:8" ht="15.75" customHeight="1">
      <c r="C574" s="43"/>
      <c r="G574" s="112"/>
      <c r="H574" s="112"/>
    </row>
    <row r="575" spans="3:8" ht="15.75" customHeight="1">
      <c r="C575" s="43"/>
      <c r="G575" s="112"/>
      <c r="H575" s="112"/>
    </row>
    <row r="576" spans="3:8" ht="15.75" customHeight="1">
      <c r="C576" s="43"/>
      <c r="G576" s="112"/>
      <c r="H576" s="112"/>
    </row>
    <row r="577" spans="3:8" ht="15.75" customHeight="1">
      <c r="C577" s="43"/>
      <c r="G577" s="112"/>
      <c r="H577" s="112"/>
    </row>
    <row r="578" spans="3:8" ht="15.75" customHeight="1">
      <c r="C578" s="43"/>
      <c r="G578" s="112"/>
      <c r="H578" s="112"/>
    </row>
    <row r="579" spans="3:8" ht="15.75" customHeight="1">
      <c r="C579" s="43"/>
      <c r="G579" s="112"/>
      <c r="H579" s="112"/>
    </row>
    <row r="580" spans="3:8" ht="15.75" customHeight="1">
      <c r="C580" s="43"/>
      <c r="G580" s="112"/>
      <c r="H580" s="112"/>
    </row>
    <row r="581" spans="3:8" ht="15.75" customHeight="1">
      <c r="C581" s="43"/>
      <c r="G581" s="112"/>
      <c r="H581" s="112"/>
    </row>
    <row r="582" spans="3:8" ht="15.75" customHeight="1">
      <c r="C582" s="43"/>
      <c r="G582" s="112"/>
      <c r="H582" s="112"/>
    </row>
    <row r="583" spans="3:8" ht="15.75" customHeight="1">
      <c r="C583" s="43"/>
      <c r="G583" s="112"/>
      <c r="H583" s="112"/>
    </row>
    <row r="584" spans="3:8" ht="15.75" customHeight="1">
      <c r="C584" s="43"/>
      <c r="G584" s="112"/>
      <c r="H584" s="112"/>
    </row>
    <row r="585" spans="3:8" ht="15.75" customHeight="1">
      <c r="C585" s="43"/>
      <c r="G585" s="112"/>
      <c r="H585" s="112"/>
    </row>
    <row r="586" spans="3:8" ht="15.75" customHeight="1">
      <c r="C586" s="43"/>
      <c r="G586" s="112"/>
      <c r="H586" s="112"/>
    </row>
    <row r="587" spans="3:8" ht="15.75" customHeight="1">
      <c r="C587" s="43"/>
      <c r="G587" s="112"/>
      <c r="H587" s="112"/>
    </row>
    <row r="588" spans="3:8" ht="15.75" customHeight="1">
      <c r="C588" s="43"/>
      <c r="G588" s="112"/>
      <c r="H588" s="112"/>
    </row>
    <row r="589" spans="3:8" ht="15.75" customHeight="1">
      <c r="C589" s="43"/>
      <c r="G589" s="112"/>
      <c r="H589" s="112"/>
    </row>
    <row r="590" spans="3:8" ht="15.75" customHeight="1">
      <c r="C590" s="43"/>
      <c r="G590" s="112"/>
      <c r="H590" s="112"/>
    </row>
    <row r="591" spans="3:8" ht="15.75" customHeight="1">
      <c r="C591" s="43"/>
      <c r="G591" s="112"/>
      <c r="H591" s="112"/>
    </row>
    <row r="592" spans="3:8" ht="15.75" customHeight="1">
      <c r="C592" s="43"/>
      <c r="G592" s="112"/>
      <c r="H592" s="112"/>
    </row>
    <row r="593" spans="3:8" ht="15.75" customHeight="1">
      <c r="C593" s="43"/>
      <c r="G593" s="112"/>
      <c r="H593" s="112"/>
    </row>
    <row r="594" spans="3:8" ht="15.75" customHeight="1">
      <c r="C594" s="43"/>
      <c r="G594" s="112"/>
      <c r="H594" s="112"/>
    </row>
    <row r="595" spans="3:8" ht="15.75" customHeight="1">
      <c r="C595" s="43"/>
      <c r="G595" s="112"/>
      <c r="H595" s="112"/>
    </row>
    <row r="596" spans="3:8" ht="15.75" customHeight="1">
      <c r="C596" s="43"/>
      <c r="G596" s="112"/>
      <c r="H596" s="112"/>
    </row>
    <row r="597" spans="3:8" ht="15.75" customHeight="1">
      <c r="C597" s="43"/>
      <c r="G597" s="112"/>
      <c r="H597" s="112"/>
    </row>
    <row r="598" spans="3:8" ht="15.75" customHeight="1">
      <c r="C598" s="43"/>
      <c r="G598" s="112"/>
      <c r="H598" s="112"/>
    </row>
    <row r="599" spans="3:8" ht="15.75" customHeight="1">
      <c r="C599" s="43"/>
      <c r="G599" s="112"/>
      <c r="H599" s="112"/>
    </row>
    <row r="600" spans="3:8" ht="15.75" customHeight="1">
      <c r="C600" s="43"/>
      <c r="G600" s="112"/>
      <c r="H600" s="112"/>
    </row>
    <row r="601" spans="3:8" ht="15.75" customHeight="1">
      <c r="C601" s="43"/>
      <c r="G601" s="112"/>
      <c r="H601" s="112"/>
    </row>
    <row r="602" spans="3:8" ht="15.75" customHeight="1">
      <c r="C602" s="43"/>
      <c r="G602" s="112"/>
      <c r="H602" s="112"/>
    </row>
    <row r="603" spans="3:8" ht="15.75" customHeight="1">
      <c r="C603" s="43"/>
      <c r="G603" s="112"/>
      <c r="H603" s="112"/>
    </row>
    <row r="604" spans="3:8" ht="15.75" customHeight="1">
      <c r="C604" s="43"/>
      <c r="G604" s="112"/>
      <c r="H604" s="112"/>
    </row>
    <row r="605" spans="3:8" ht="15.75" customHeight="1">
      <c r="C605" s="43"/>
      <c r="G605" s="112"/>
      <c r="H605" s="112"/>
    </row>
    <row r="606" spans="3:8" ht="15.75" customHeight="1">
      <c r="C606" s="43"/>
      <c r="G606" s="112"/>
      <c r="H606" s="112"/>
    </row>
    <row r="607" spans="3:8" ht="15.75" customHeight="1">
      <c r="C607" s="43"/>
      <c r="G607" s="112"/>
      <c r="H607" s="112"/>
    </row>
    <row r="608" spans="3:8" ht="15.75" customHeight="1">
      <c r="C608" s="43"/>
      <c r="G608" s="112"/>
      <c r="H608" s="112"/>
    </row>
    <row r="609" spans="3:8" ht="15.75" customHeight="1">
      <c r="C609" s="43"/>
      <c r="G609" s="112"/>
      <c r="H609" s="112"/>
    </row>
    <row r="610" spans="3:8" ht="15.75" customHeight="1">
      <c r="C610" s="43"/>
      <c r="G610" s="112"/>
      <c r="H610" s="112"/>
    </row>
    <row r="611" spans="3:8" ht="15.75" customHeight="1">
      <c r="C611" s="43"/>
      <c r="G611" s="112"/>
      <c r="H611" s="112"/>
    </row>
    <row r="612" spans="3:8" ht="15.75" customHeight="1">
      <c r="C612" s="43"/>
      <c r="G612" s="112"/>
      <c r="H612" s="112"/>
    </row>
    <row r="613" spans="3:8" ht="15.75" customHeight="1">
      <c r="C613" s="43"/>
      <c r="G613" s="112"/>
      <c r="H613" s="112"/>
    </row>
    <row r="614" spans="3:8" ht="15.75" customHeight="1">
      <c r="C614" s="43"/>
      <c r="G614" s="112"/>
      <c r="H614" s="112"/>
    </row>
    <row r="615" spans="3:8" ht="15.75" customHeight="1">
      <c r="C615" s="43"/>
      <c r="G615" s="112"/>
      <c r="H615" s="112"/>
    </row>
    <row r="616" spans="3:8" ht="15.75" customHeight="1">
      <c r="C616" s="43"/>
      <c r="G616" s="112"/>
      <c r="H616" s="112"/>
    </row>
    <row r="617" spans="3:8" ht="15.75" customHeight="1">
      <c r="C617" s="43"/>
      <c r="G617" s="112"/>
      <c r="H617" s="112"/>
    </row>
    <row r="618" spans="3:8" ht="15.75" customHeight="1">
      <c r="C618" s="43"/>
      <c r="G618" s="112"/>
      <c r="H618" s="112"/>
    </row>
    <row r="619" spans="3:8" ht="15.75" customHeight="1">
      <c r="C619" s="43"/>
      <c r="G619" s="112"/>
      <c r="H619" s="112"/>
    </row>
    <row r="620" spans="3:8" ht="15.75" customHeight="1">
      <c r="C620" s="43"/>
      <c r="G620" s="112"/>
      <c r="H620" s="112"/>
    </row>
    <row r="621" spans="3:8" ht="15.75" customHeight="1">
      <c r="C621" s="43"/>
      <c r="G621" s="112"/>
      <c r="H621" s="112"/>
    </row>
    <row r="622" spans="3:8" ht="15.75" customHeight="1">
      <c r="C622" s="43"/>
      <c r="G622" s="112"/>
      <c r="H622" s="112"/>
    </row>
    <row r="623" spans="3:8" ht="15.75" customHeight="1">
      <c r="C623" s="43"/>
      <c r="G623" s="112"/>
      <c r="H623" s="112"/>
    </row>
    <row r="624" spans="3:8" ht="15.75" customHeight="1">
      <c r="C624" s="43"/>
      <c r="G624" s="112"/>
      <c r="H624" s="112"/>
    </row>
    <row r="625" spans="3:8" ht="15.75" customHeight="1">
      <c r="C625" s="43"/>
      <c r="G625" s="112"/>
      <c r="H625" s="112"/>
    </row>
    <row r="626" spans="3:8" ht="15.75" customHeight="1">
      <c r="C626" s="43"/>
      <c r="G626" s="112"/>
      <c r="H626" s="112"/>
    </row>
    <row r="627" spans="3:8" ht="15.75" customHeight="1">
      <c r="C627" s="43"/>
      <c r="G627" s="112"/>
      <c r="H627" s="112"/>
    </row>
    <row r="628" spans="3:8" ht="15.75" customHeight="1">
      <c r="C628" s="43"/>
      <c r="G628" s="112"/>
      <c r="H628" s="112"/>
    </row>
    <row r="629" spans="3:8" ht="15.75" customHeight="1">
      <c r="C629" s="43"/>
      <c r="G629" s="112"/>
      <c r="H629" s="112"/>
    </row>
    <row r="630" spans="3:8" ht="15.75" customHeight="1">
      <c r="C630" s="43"/>
      <c r="G630" s="112"/>
      <c r="H630" s="112"/>
    </row>
    <row r="631" spans="3:8" ht="15.75" customHeight="1">
      <c r="C631" s="43"/>
      <c r="G631" s="112"/>
      <c r="H631" s="112"/>
    </row>
    <row r="632" spans="3:8" ht="15.75" customHeight="1">
      <c r="C632" s="43"/>
      <c r="G632" s="112"/>
      <c r="H632" s="112"/>
    </row>
    <row r="633" spans="3:8" ht="15.75" customHeight="1">
      <c r="C633" s="43"/>
      <c r="G633" s="112"/>
      <c r="H633" s="112"/>
    </row>
    <row r="634" spans="3:8" ht="15.75" customHeight="1">
      <c r="C634" s="43"/>
      <c r="G634" s="112"/>
      <c r="H634" s="112"/>
    </row>
    <row r="635" spans="3:8" ht="15.75" customHeight="1">
      <c r="C635" s="43"/>
      <c r="G635" s="112"/>
      <c r="H635" s="112"/>
    </row>
    <row r="636" spans="3:8" ht="15.75" customHeight="1">
      <c r="C636" s="43"/>
      <c r="G636" s="112"/>
      <c r="H636" s="112"/>
    </row>
    <row r="637" spans="3:8" ht="15.75" customHeight="1">
      <c r="C637" s="43"/>
      <c r="G637" s="112"/>
      <c r="H637" s="112"/>
    </row>
    <row r="638" spans="3:8" ht="15.75" customHeight="1">
      <c r="C638" s="43"/>
      <c r="G638" s="112"/>
      <c r="H638" s="112"/>
    </row>
    <row r="639" spans="3:8" ht="15.75" customHeight="1">
      <c r="C639" s="43"/>
      <c r="G639" s="112"/>
      <c r="H639" s="112"/>
    </row>
    <row r="640" spans="3:8" ht="15.75" customHeight="1">
      <c r="C640" s="43"/>
      <c r="G640" s="112"/>
      <c r="H640" s="112"/>
    </row>
    <row r="641" spans="3:8" ht="15.75" customHeight="1">
      <c r="C641" s="43"/>
      <c r="G641" s="112"/>
      <c r="H641" s="112"/>
    </row>
    <row r="642" spans="3:8" ht="15.75" customHeight="1">
      <c r="C642" s="43"/>
      <c r="G642" s="112"/>
      <c r="H642" s="112"/>
    </row>
    <row r="643" spans="3:8" ht="15.75" customHeight="1">
      <c r="C643" s="43"/>
      <c r="G643" s="112"/>
      <c r="H643" s="112"/>
    </row>
    <row r="644" spans="3:8" ht="15.75" customHeight="1">
      <c r="C644" s="43"/>
      <c r="G644" s="112"/>
      <c r="H644" s="112"/>
    </row>
    <row r="645" spans="3:8" ht="15.75" customHeight="1">
      <c r="C645" s="43"/>
      <c r="G645" s="112"/>
      <c r="H645" s="112"/>
    </row>
    <row r="646" spans="3:8" ht="15.75" customHeight="1">
      <c r="C646" s="43"/>
      <c r="G646" s="112"/>
      <c r="H646" s="112"/>
    </row>
    <row r="647" spans="3:8" ht="15.75" customHeight="1">
      <c r="C647" s="43"/>
      <c r="G647" s="112"/>
      <c r="H647" s="112"/>
    </row>
    <row r="648" spans="3:8" ht="15.75" customHeight="1">
      <c r="C648" s="43"/>
      <c r="G648" s="112"/>
      <c r="H648" s="112"/>
    </row>
    <row r="649" spans="3:8" ht="15.75" customHeight="1">
      <c r="C649" s="43"/>
      <c r="G649" s="112"/>
      <c r="H649" s="112"/>
    </row>
    <row r="650" spans="3:8" ht="15.75" customHeight="1">
      <c r="C650" s="43"/>
      <c r="G650" s="112"/>
      <c r="H650" s="112"/>
    </row>
    <row r="651" spans="3:8" ht="15.75" customHeight="1">
      <c r="C651" s="43"/>
      <c r="G651" s="112"/>
      <c r="H651" s="112"/>
    </row>
    <row r="652" spans="3:8" ht="15.75" customHeight="1">
      <c r="C652" s="43"/>
      <c r="G652" s="112"/>
      <c r="H652" s="112"/>
    </row>
    <row r="653" spans="3:8" ht="15.75" customHeight="1">
      <c r="C653" s="43"/>
      <c r="G653" s="112"/>
      <c r="H653" s="112"/>
    </row>
    <row r="654" spans="3:8" ht="15.75" customHeight="1">
      <c r="C654" s="43"/>
      <c r="G654" s="112"/>
      <c r="H654" s="112"/>
    </row>
    <row r="655" spans="3:8" ht="15.75" customHeight="1">
      <c r="C655" s="43"/>
      <c r="G655" s="112"/>
      <c r="H655" s="112"/>
    </row>
    <row r="656" spans="3:8" ht="15.75" customHeight="1">
      <c r="C656" s="43"/>
      <c r="G656" s="112"/>
      <c r="H656" s="112"/>
    </row>
    <row r="657" spans="3:8" ht="15.75" customHeight="1">
      <c r="C657" s="43"/>
      <c r="G657" s="112"/>
      <c r="H657" s="112"/>
    </row>
    <row r="658" spans="3:8" ht="15.75" customHeight="1">
      <c r="C658" s="43"/>
      <c r="G658" s="112"/>
      <c r="H658" s="112"/>
    </row>
    <row r="659" spans="3:8" ht="15.75" customHeight="1">
      <c r="C659" s="43"/>
      <c r="G659" s="112"/>
      <c r="H659" s="112"/>
    </row>
    <row r="660" spans="3:8" ht="15.75" customHeight="1">
      <c r="C660" s="43"/>
      <c r="G660" s="112"/>
      <c r="H660" s="112"/>
    </row>
    <row r="661" spans="3:8" ht="15.75" customHeight="1">
      <c r="C661" s="43"/>
      <c r="G661" s="112"/>
      <c r="H661" s="112"/>
    </row>
    <row r="662" spans="3:8" ht="15.75" customHeight="1">
      <c r="C662" s="43"/>
      <c r="G662" s="112"/>
      <c r="H662" s="112"/>
    </row>
    <row r="663" spans="3:8" ht="15.75" customHeight="1">
      <c r="C663" s="43"/>
      <c r="G663" s="112"/>
      <c r="H663" s="112"/>
    </row>
    <row r="664" spans="3:8" ht="15.75" customHeight="1">
      <c r="C664" s="43"/>
      <c r="G664" s="112"/>
      <c r="H664" s="112"/>
    </row>
    <row r="665" spans="3:8" ht="15.75" customHeight="1">
      <c r="C665" s="43"/>
      <c r="G665" s="112"/>
      <c r="H665" s="112"/>
    </row>
    <row r="666" spans="3:8" ht="15.75" customHeight="1">
      <c r="C666" s="43"/>
      <c r="G666" s="112"/>
      <c r="H666" s="112"/>
    </row>
    <row r="667" spans="3:8" ht="15.75" customHeight="1">
      <c r="C667" s="43"/>
      <c r="G667" s="112"/>
      <c r="H667" s="112"/>
    </row>
    <row r="668" spans="3:8" ht="15.75" customHeight="1">
      <c r="C668" s="43"/>
      <c r="G668" s="112"/>
      <c r="H668" s="112"/>
    </row>
    <row r="669" spans="3:8" ht="15.75" customHeight="1">
      <c r="C669" s="43"/>
      <c r="G669" s="112"/>
      <c r="H669" s="112"/>
    </row>
    <row r="670" spans="3:8" ht="15.75" customHeight="1">
      <c r="C670" s="43"/>
      <c r="G670" s="112"/>
      <c r="H670" s="112"/>
    </row>
    <row r="671" spans="3:8" ht="15.75" customHeight="1">
      <c r="C671" s="43"/>
      <c r="G671" s="112"/>
      <c r="H671" s="112"/>
    </row>
    <row r="672" spans="3:8" ht="15.75" customHeight="1">
      <c r="C672" s="43"/>
      <c r="G672" s="112"/>
      <c r="H672" s="112"/>
    </row>
    <row r="673" spans="3:8" ht="15.75" customHeight="1">
      <c r="C673" s="43"/>
      <c r="G673" s="112"/>
      <c r="H673" s="112"/>
    </row>
    <row r="674" spans="3:8" ht="15.75" customHeight="1">
      <c r="C674" s="43"/>
      <c r="G674" s="112"/>
      <c r="H674" s="112"/>
    </row>
    <row r="675" spans="3:8" ht="15.75" customHeight="1">
      <c r="C675" s="43"/>
      <c r="G675" s="112"/>
      <c r="H675" s="112"/>
    </row>
    <row r="676" spans="3:8" ht="15.75" customHeight="1">
      <c r="C676" s="43"/>
      <c r="G676" s="112"/>
      <c r="H676" s="112"/>
    </row>
    <row r="677" spans="3:8" ht="15.75" customHeight="1">
      <c r="C677" s="43"/>
      <c r="G677" s="112"/>
      <c r="H677" s="112"/>
    </row>
    <row r="678" spans="3:8" ht="15.75" customHeight="1">
      <c r="C678" s="43"/>
      <c r="G678" s="112"/>
      <c r="H678" s="112"/>
    </row>
    <row r="679" spans="3:8" ht="15.75" customHeight="1">
      <c r="C679" s="43"/>
      <c r="G679" s="112"/>
      <c r="H679" s="112"/>
    </row>
    <row r="680" spans="3:8" ht="15.75" customHeight="1">
      <c r="C680" s="43"/>
      <c r="G680" s="112"/>
      <c r="H680" s="112"/>
    </row>
    <row r="681" spans="3:8" ht="15.75" customHeight="1">
      <c r="C681" s="43"/>
      <c r="G681" s="112"/>
      <c r="H681" s="112"/>
    </row>
    <row r="682" spans="3:8" ht="15.75" customHeight="1">
      <c r="C682" s="43"/>
      <c r="G682" s="112"/>
      <c r="H682" s="112"/>
    </row>
    <row r="683" spans="3:8" ht="15.75" customHeight="1">
      <c r="C683" s="43"/>
      <c r="G683" s="112"/>
      <c r="H683" s="112"/>
    </row>
    <row r="684" spans="3:8" ht="15.75" customHeight="1">
      <c r="C684" s="43"/>
      <c r="G684" s="112"/>
      <c r="H684" s="112"/>
    </row>
    <row r="685" spans="3:8" ht="15.75" customHeight="1">
      <c r="C685" s="43"/>
      <c r="G685" s="112"/>
      <c r="H685" s="112"/>
    </row>
    <row r="686" spans="3:8" ht="15.75" customHeight="1">
      <c r="C686" s="43"/>
      <c r="G686" s="112"/>
      <c r="H686" s="112"/>
    </row>
    <row r="687" spans="3:8" ht="15.75" customHeight="1">
      <c r="C687" s="43"/>
      <c r="G687" s="112"/>
      <c r="H687" s="112"/>
    </row>
    <row r="688" spans="3:8" ht="15.75" customHeight="1">
      <c r="C688" s="43"/>
      <c r="G688" s="112"/>
      <c r="H688" s="112"/>
    </row>
    <row r="689" spans="3:8" ht="15.75" customHeight="1">
      <c r="C689" s="43"/>
      <c r="G689" s="112"/>
      <c r="H689" s="112"/>
    </row>
    <row r="690" spans="3:8" ht="15.75" customHeight="1">
      <c r="C690" s="43"/>
      <c r="G690" s="112"/>
      <c r="H690" s="112"/>
    </row>
    <row r="691" spans="3:8" ht="15.75" customHeight="1">
      <c r="C691" s="43"/>
      <c r="G691" s="112"/>
      <c r="H691" s="112"/>
    </row>
    <row r="692" spans="3:8" ht="15.75" customHeight="1">
      <c r="C692" s="43"/>
      <c r="G692" s="112"/>
      <c r="H692" s="112"/>
    </row>
    <row r="693" spans="3:8" ht="15.75" customHeight="1">
      <c r="C693" s="43"/>
      <c r="G693" s="112"/>
      <c r="H693" s="112"/>
    </row>
    <row r="694" spans="3:8" ht="15.75" customHeight="1">
      <c r="C694" s="43"/>
      <c r="G694" s="112"/>
      <c r="H694" s="112"/>
    </row>
    <row r="695" spans="3:8" ht="15.75" customHeight="1">
      <c r="C695" s="43"/>
      <c r="G695" s="112"/>
      <c r="H695" s="112"/>
    </row>
    <row r="696" spans="3:8" ht="15.75" customHeight="1">
      <c r="C696" s="43"/>
      <c r="G696" s="112"/>
      <c r="H696" s="112"/>
    </row>
    <row r="697" spans="3:8" ht="15.75" customHeight="1">
      <c r="C697" s="43"/>
      <c r="G697" s="112"/>
      <c r="H697" s="112"/>
    </row>
    <row r="698" spans="3:8" ht="15.75" customHeight="1">
      <c r="C698" s="43"/>
      <c r="G698" s="112"/>
      <c r="H698" s="112"/>
    </row>
    <row r="699" spans="3:8" ht="15.75" customHeight="1">
      <c r="C699" s="43"/>
      <c r="G699" s="112"/>
      <c r="H699" s="112"/>
    </row>
    <row r="700" spans="3:8" ht="15.75" customHeight="1">
      <c r="C700" s="43"/>
      <c r="G700" s="112"/>
      <c r="H700" s="112"/>
    </row>
    <row r="701" spans="3:8" ht="15.75" customHeight="1">
      <c r="C701" s="43"/>
      <c r="G701" s="112"/>
      <c r="H701" s="112"/>
    </row>
    <row r="702" spans="3:8" ht="15.75" customHeight="1">
      <c r="C702" s="43"/>
      <c r="G702" s="112"/>
      <c r="H702" s="112"/>
    </row>
    <row r="703" spans="3:8" ht="15.75" customHeight="1">
      <c r="C703" s="43"/>
      <c r="G703" s="112"/>
      <c r="H703" s="112"/>
    </row>
    <row r="704" spans="3:8" ht="15.75" customHeight="1">
      <c r="C704" s="43"/>
      <c r="G704" s="112"/>
      <c r="H704" s="112"/>
    </row>
    <row r="705" spans="3:8" ht="15.75" customHeight="1">
      <c r="C705" s="43"/>
      <c r="G705" s="112"/>
      <c r="H705" s="112"/>
    </row>
    <row r="706" spans="3:8" ht="15.75" customHeight="1">
      <c r="C706" s="43"/>
      <c r="G706" s="112"/>
      <c r="H706" s="112"/>
    </row>
    <row r="707" spans="3:8" ht="15.75" customHeight="1">
      <c r="C707" s="43"/>
      <c r="G707" s="112"/>
      <c r="H707" s="112"/>
    </row>
    <row r="708" spans="3:8" ht="15.75" customHeight="1">
      <c r="C708" s="43"/>
      <c r="G708" s="112"/>
      <c r="H708" s="112"/>
    </row>
    <row r="709" spans="3:8" ht="15.75" customHeight="1">
      <c r="C709" s="43"/>
      <c r="G709" s="112"/>
      <c r="H709" s="112"/>
    </row>
    <row r="710" spans="3:8" ht="15.75" customHeight="1">
      <c r="C710" s="43"/>
      <c r="G710" s="112"/>
      <c r="H710" s="112"/>
    </row>
    <row r="711" spans="3:8" ht="15.75" customHeight="1">
      <c r="C711" s="43"/>
      <c r="G711" s="112"/>
      <c r="H711" s="112"/>
    </row>
    <row r="712" spans="3:8" ht="15.75" customHeight="1">
      <c r="C712" s="43"/>
      <c r="G712" s="112"/>
      <c r="H712" s="112"/>
    </row>
    <row r="713" spans="3:8" ht="15.75" customHeight="1">
      <c r="C713" s="43"/>
      <c r="G713" s="112"/>
      <c r="H713" s="112"/>
    </row>
    <row r="714" spans="3:8" ht="15.75" customHeight="1">
      <c r="C714" s="43"/>
      <c r="G714" s="112"/>
      <c r="H714" s="112"/>
    </row>
    <row r="715" spans="3:8" ht="15.75" customHeight="1">
      <c r="C715" s="43"/>
      <c r="G715" s="112"/>
      <c r="H715" s="112"/>
    </row>
    <row r="716" spans="3:8" ht="15.75" customHeight="1">
      <c r="C716" s="43"/>
      <c r="G716" s="112"/>
      <c r="H716" s="112"/>
    </row>
    <row r="717" spans="3:8" ht="15.75" customHeight="1">
      <c r="C717" s="43"/>
      <c r="G717" s="112"/>
      <c r="H717" s="112"/>
    </row>
    <row r="718" spans="3:8" ht="15.75" customHeight="1">
      <c r="C718" s="43"/>
      <c r="G718" s="112"/>
      <c r="H718" s="112"/>
    </row>
    <row r="719" spans="3:8" ht="15.75" customHeight="1">
      <c r="C719" s="43"/>
      <c r="G719" s="112"/>
      <c r="H719" s="112"/>
    </row>
    <row r="720" spans="3:8" ht="15.75" customHeight="1">
      <c r="C720" s="43"/>
      <c r="G720" s="112"/>
      <c r="H720" s="112"/>
    </row>
    <row r="721" spans="3:8" ht="15.75" customHeight="1">
      <c r="C721" s="43"/>
      <c r="G721" s="112"/>
      <c r="H721" s="112"/>
    </row>
    <row r="722" spans="3:8" ht="15.75" customHeight="1">
      <c r="C722" s="43"/>
      <c r="G722" s="112"/>
      <c r="H722" s="112"/>
    </row>
    <row r="723" spans="3:8" ht="15.75" customHeight="1">
      <c r="C723" s="43"/>
      <c r="G723" s="112"/>
      <c r="H723" s="112"/>
    </row>
    <row r="724" spans="3:8" ht="15.75" customHeight="1">
      <c r="C724" s="43"/>
      <c r="G724" s="112"/>
      <c r="H724" s="112"/>
    </row>
    <row r="725" spans="3:8" ht="15.75" customHeight="1">
      <c r="C725" s="43"/>
      <c r="G725" s="112"/>
      <c r="H725" s="112"/>
    </row>
    <row r="726" spans="3:8" ht="15.75" customHeight="1">
      <c r="C726" s="43"/>
      <c r="G726" s="112"/>
      <c r="H726" s="112"/>
    </row>
    <row r="727" spans="3:8" ht="15.75" customHeight="1">
      <c r="C727" s="43"/>
      <c r="G727" s="112"/>
      <c r="H727" s="112"/>
    </row>
    <row r="728" spans="3:8" ht="15.75" customHeight="1">
      <c r="C728" s="43"/>
      <c r="G728" s="112"/>
      <c r="H728" s="112"/>
    </row>
    <row r="729" spans="3:8" ht="15.75" customHeight="1">
      <c r="C729" s="43"/>
      <c r="G729" s="112"/>
      <c r="H729" s="112"/>
    </row>
    <row r="730" spans="3:8" ht="15.75" customHeight="1">
      <c r="C730" s="43"/>
      <c r="G730" s="112"/>
      <c r="H730" s="112"/>
    </row>
    <row r="731" spans="3:8" ht="15.75" customHeight="1">
      <c r="C731" s="43"/>
      <c r="G731" s="112"/>
      <c r="H731" s="112"/>
    </row>
    <row r="732" spans="3:8" ht="15.75" customHeight="1">
      <c r="C732" s="43"/>
      <c r="G732" s="112"/>
      <c r="H732" s="112"/>
    </row>
    <row r="733" spans="3:8" ht="15.75" customHeight="1">
      <c r="C733" s="43"/>
      <c r="G733" s="112"/>
      <c r="H733" s="112"/>
    </row>
    <row r="734" spans="3:8" ht="15.75" customHeight="1">
      <c r="C734" s="43"/>
      <c r="G734" s="112"/>
      <c r="H734" s="112"/>
    </row>
    <row r="735" spans="3:8" ht="15.75" customHeight="1">
      <c r="C735" s="43"/>
      <c r="G735" s="112"/>
      <c r="H735" s="112"/>
    </row>
    <row r="736" spans="3:8" ht="15.75" customHeight="1">
      <c r="C736" s="43"/>
      <c r="G736" s="112"/>
      <c r="H736" s="112"/>
    </row>
    <row r="737" spans="3:8" ht="15.75" customHeight="1">
      <c r="C737" s="43"/>
      <c r="G737" s="112"/>
      <c r="H737" s="112"/>
    </row>
    <row r="738" spans="3:8" ht="15.75" customHeight="1">
      <c r="C738" s="43"/>
      <c r="G738" s="112"/>
      <c r="H738" s="112"/>
    </row>
    <row r="739" spans="3:8" ht="15.75" customHeight="1">
      <c r="C739" s="43"/>
      <c r="G739" s="112"/>
      <c r="H739" s="112"/>
    </row>
    <row r="740" spans="3:8" ht="15.75" customHeight="1">
      <c r="C740" s="43"/>
      <c r="G740" s="112"/>
      <c r="H740" s="112"/>
    </row>
    <row r="741" spans="3:8" ht="15.75" customHeight="1">
      <c r="C741" s="43"/>
      <c r="G741" s="112"/>
      <c r="H741" s="112"/>
    </row>
    <row r="742" spans="3:8" ht="15.75" customHeight="1">
      <c r="C742" s="43"/>
      <c r="G742" s="112"/>
      <c r="H742" s="112"/>
    </row>
    <row r="743" spans="3:8" ht="15.75" customHeight="1">
      <c r="C743" s="43"/>
      <c r="G743" s="112"/>
      <c r="H743" s="112"/>
    </row>
    <row r="744" spans="3:8" ht="15.75" customHeight="1">
      <c r="C744" s="43"/>
      <c r="G744" s="112"/>
      <c r="H744" s="112"/>
    </row>
    <row r="745" spans="3:8" ht="15.75" customHeight="1">
      <c r="C745" s="43"/>
      <c r="G745" s="112"/>
      <c r="H745" s="112"/>
    </row>
    <row r="746" spans="3:8" ht="15.75" customHeight="1">
      <c r="C746" s="43"/>
      <c r="G746" s="112"/>
      <c r="H746" s="112"/>
    </row>
    <row r="747" spans="3:8" ht="15.75" customHeight="1">
      <c r="C747" s="43"/>
      <c r="G747" s="112"/>
      <c r="H747" s="112"/>
    </row>
    <row r="748" spans="3:8" ht="15.75" customHeight="1">
      <c r="C748" s="43"/>
      <c r="G748" s="112"/>
      <c r="H748" s="112"/>
    </row>
    <row r="749" spans="3:8" ht="15.75" customHeight="1">
      <c r="C749" s="43"/>
      <c r="G749" s="112"/>
      <c r="H749" s="112"/>
    </row>
    <row r="750" spans="3:8" ht="15.75" customHeight="1">
      <c r="C750" s="43"/>
      <c r="G750" s="112"/>
      <c r="H750" s="112"/>
    </row>
    <row r="751" spans="3:8" ht="15.75" customHeight="1">
      <c r="C751" s="43"/>
      <c r="G751" s="112"/>
      <c r="H751" s="112"/>
    </row>
    <row r="752" spans="3:8" ht="15.75" customHeight="1">
      <c r="C752" s="43"/>
      <c r="G752" s="112"/>
      <c r="H752" s="112"/>
    </row>
    <row r="753" spans="3:8" ht="15.75" customHeight="1">
      <c r="C753" s="43"/>
      <c r="G753" s="112"/>
      <c r="H753" s="112"/>
    </row>
    <row r="754" spans="3:8" ht="15.75" customHeight="1">
      <c r="C754" s="43"/>
      <c r="G754" s="112"/>
      <c r="H754" s="112"/>
    </row>
    <row r="755" spans="3:8" ht="15.75" customHeight="1">
      <c r="C755" s="43"/>
      <c r="G755" s="112"/>
      <c r="H755" s="112"/>
    </row>
    <row r="756" spans="3:8" ht="15.75" customHeight="1">
      <c r="C756" s="43"/>
      <c r="G756" s="112"/>
      <c r="H756" s="112"/>
    </row>
    <row r="757" spans="3:8" ht="15.75" customHeight="1">
      <c r="C757" s="43"/>
      <c r="G757" s="112"/>
      <c r="H757" s="112"/>
    </row>
    <row r="758" spans="3:8" ht="15.75" customHeight="1">
      <c r="C758" s="43"/>
      <c r="G758" s="112"/>
      <c r="H758" s="112"/>
    </row>
    <row r="759" spans="3:8" ht="15.75" customHeight="1">
      <c r="C759" s="43"/>
      <c r="G759" s="112"/>
      <c r="H759" s="112"/>
    </row>
    <row r="760" spans="3:8" ht="15.75" customHeight="1">
      <c r="C760" s="43"/>
      <c r="G760" s="112"/>
      <c r="H760" s="112"/>
    </row>
    <row r="761" spans="3:8" ht="15.75" customHeight="1">
      <c r="C761" s="43"/>
      <c r="G761" s="112"/>
      <c r="H761" s="112"/>
    </row>
    <row r="762" spans="3:8" ht="15.75" customHeight="1">
      <c r="C762" s="43"/>
      <c r="G762" s="112"/>
      <c r="H762" s="112"/>
    </row>
    <row r="763" spans="3:8" ht="15.75" customHeight="1">
      <c r="C763" s="43"/>
      <c r="G763" s="112"/>
      <c r="H763" s="112"/>
    </row>
    <row r="764" spans="3:8" ht="15.75" customHeight="1">
      <c r="C764" s="43"/>
      <c r="G764" s="112"/>
      <c r="H764" s="112"/>
    </row>
    <row r="765" spans="3:8" ht="15.75" customHeight="1">
      <c r="C765" s="43"/>
      <c r="G765" s="112"/>
      <c r="H765" s="112"/>
    </row>
    <row r="766" spans="3:8" ht="15.75" customHeight="1">
      <c r="C766" s="43"/>
      <c r="G766" s="112"/>
      <c r="H766" s="112"/>
    </row>
    <row r="767" spans="3:8" ht="15.75" customHeight="1">
      <c r="C767" s="43"/>
      <c r="G767" s="112"/>
      <c r="H767" s="112"/>
    </row>
    <row r="768" spans="3:8" ht="15.75" customHeight="1">
      <c r="C768" s="43"/>
      <c r="G768" s="112"/>
      <c r="H768" s="112"/>
    </row>
    <row r="769" spans="3:8" ht="15.75" customHeight="1">
      <c r="C769" s="43"/>
      <c r="G769" s="112"/>
      <c r="H769" s="112"/>
    </row>
    <row r="770" spans="3:8" ht="15.75" customHeight="1">
      <c r="C770" s="43"/>
      <c r="G770" s="112"/>
      <c r="H770" s="112"/>
    </row>
    <row r="771" spans="3:8" ht="15.75" customHeight="1">
      <c r="C771" s="43"/>
      <c r="G771" s="112"/>
      <c r="H771" s="112"/>
    </row>
    <row r="772" spans="3:8" ht="15.75" customHeight="1">
      <c r="C772" s="43"/>
      <c r="G772" s="112"/>
      <c r="H772" s="112"/>
    </row>
    <row r="773" spans="3:8" ht="15.75" customHeight="1">
      <c r="C773" s="43"/>
      <c r="G773" s="112"/>
      <c r="H773" s="112"/>
    </row>
    <row r="774" spans="3:8" ht="15.75" customHeight="1">
      <c r="C774" s="43"/>
      <c r="G774" s="112"/>
      <c r="H774" s="112"/>
    </row>
    <row r="775" spans="3:8" ht="15.75" customHeight="1">
      <c r="C775" s="43"/>
      <c r="G775" s="112"/>
      <c r="H775" s="112"/>
    </row>
    <row r="776" spans="3:8" ht="15.75" customHeight="1">
      <c r="C776" s="43"/>
      <c r="G776" s="112"/>
      <c r="H776" s="112"/>
    </row>
    <row r="777" spans="3:8" ht="15.75" customHeight="1">
      <c r="C777" s="43"/>
      <c r="G777" s="112"/>
      <c r="H777" s="112"/>
    </row>
    <row r="778" spans="3:8" ht="15.75" customHeight="1">
      <c r="C778" s="43"/>
      <c r="G778" s="112"/>
      <c r="H778" s="112"/>
    </row>
    <row r="779" spans="3:8" ht="15.75" customHeight="1">
      <c r="C779" s="43"/>
      <c r="G779" s="112"/>
      <c r="H779" s="112"/>
    </row>
    <row r="780" spans="3:8" ht="15.75" customHeight="1">
      <c r="C780" s="43"/>
      <c r="G780" s="112"/>
      <c r="H780" s="112"/>
    </row>
    <row r="781" spans="3:8" ht="15.75" customHeight="1">
      <c r="C781" s="43"/>
      <c r="G781" s="112"/>
      <c r="H781" s="112"/>
    </row>
    <row r="782" spans="3:8" ht="15.75" customHeight="1">
      <c r="C782" s="43"/>
      <c r="G782" s="112"/>
      <c r="H782" s="112"/>
    </row>
    <row r="783" spans="3:8" ht="15.75" customHeight="1">
      <c r="C783" s="43"/>
      <c r="G783" s="112"/>
      <c r="H783" s="112"/>
    </row>
    <row r="784" spans="3:8" ht="15.75" customHeight="1">
      <c r="C784" s="43"/>
      <c r="G784" s="112"/>
      <c r="H784" s="112"/>
    </row>
    <row r="785" spans="3:8" ht="15.75" customHeight="1">
      <c r="C785" s="43"/>
      <c r="G785" s="112"/>
      <c r="H785" s="112"/>
    </row>
    <row r="786" spans="3:8" ht="15.75" customHeight="1">
      <c r="C786" s="43"/>
      <c r="G786" s="112"/>
      <c r="H786" s="112"/>
    </row>
    <row r="787" spans="3:8" ht="15.75" customHeight="1">
      <c r="C787" s="43"/>
      <c r="G787" s="112"/>
      <c r="H787" s="112"/>
    </row>
    <row r="788" spans="3:8" ht="15.75" customHeight="1">
      <c r="C788" s="43"/>
      <c r="G788" s="112"/>
      <c r="H788" s="112"/>
    </row>
    <row r="789" spans="3:8" ht="15.75" customHeight="1">
      <c r="C789" s="43"/>
      <c r="G789" s="112"/>
      <c r="H789" s="112"/>
    </row>
    <row r="790" spans="3:8" ht="15.75" customHeight="1">
      <c r="C790" s="43"/>
      <c r="G790" s="112"/>
      <c r="H790" s="112"/>
    </row>
    <row r="791" spans="3:8" ht="15.75" customHeight="1">
      <c r="C791" s="43"/>
      <c r="G791" s="112"/>
      <c r="H791" s="112"/>
    </row>
    <row r="792" spans="3:8" ht="15.75" customHeight="1">
      <c r="C792" s="43"/>
      <c r="G792" s="112"/>
      <c r="H792" s="112"/>
    </row>
    <row r="793" spans="3:8" ht="15.75" customHeight="1">
      <c r="C793" s="43"/>
      <c r="G793" s="112"/>
      <c r="H793" s="112"/>
    </row>
    <row r="794" spans="3:8" ht="15.75" customHeight="1">
      <c r="C794" s="43"/>
      <c r="G794" s="112"/>
      <c r="H794" s="112"/>
    </row>
    <row r="795" spans="3:8" ht="15.75" customHeight="1">
      <c r="C795" s="43"/>
      <c r="G795" s="112"/>
      <c r="H795" s="112"/>
    </row>
    <row r="796" spans="3:8" ht="15.75" customHeight="1">
      <c r="C796" s="43"/>
      <c r="G796" s="112"/>
      <c r="H796" s="112"/>
    </row>
    <row r="797" spans="3:8" ht="15.75" customHeight="1">
      <c r="C797" s="43"/>
      <c r="G797" s="112"/>
      <c r="H797" s="112"/>
    </row>
    <row r="798" spans="3:8" ht="15.75" customHeight="1">
      <c r="C798" s="43"/>
      <c r="G798" s="112"/>
      <c r="H798" s="112"/>
    </row>
    <row r="799" spans="3:8" ht="15.75" customHeight="1">
      <c r="C799" s="43"/>
      <c r="G799" s="112"/>
      <c r="H799" s="112"/>
    </row>
    <row r="800" spans="3:8" ht="15.75" customHeight="1">
      <c r="C800" s="43"/>
      <c r="G800" s="112"/>
      <c r="H800" s="112"/>
    </row>
    <row r="801" spans="3:8" ht="15.75" customHeight="1">
      <c r="C801" s="43"/>
      <c r="G801" s="112"/>
      <c r="H801" s="112"/>
    </row>
    <row r="802" spans="3:8" ht="15.75" customHeight="1">
      <c r="C802" s="43"/>
      <c r="G802" s="112"/>
      <c r="H802" s="112"/>
    </row>
    <row r="803" spans="3:8" ht="15.75" customHeight="1">
      <c r="C803" s="43"/>
      <c r="G803" s="112"/>
      <c r="H803" s="112"/>
    </row>
    <row r="804" spans="3:8" ht="15.75" customHeight="1">
      <c r="C804" s="43"/>
      <c r="G804" s="112"/>
      <c r="H804" s="112"/>
    </row>
    <row r="805" spans="3:8" ht="15.75" customHeight="1">
      <c r="C805" s="43"/>
      <c r="G805" s="112"/>
      <c r="H805" s="112"/>
    </row>
    <row r="806" spans="3:8" ht="15.75" customHeight="1">
      <c r="C806" s="43"/>
      <c r="G806" s="112"/>
      <c r="H806" s="112"/>
    </row>
    <row r="807" spans="3:8" ht="15.75" customHeight="1">
      <c r="C807" s="43"/>
      <c r="G807" s="112"/>
      <c r="H807" s="112"/>
    </row>
    <row r="808" spans="3:8" ht="15.75" customHeight="1">
      <c r="C808" s="43"/>
      <c r="G808" s="112"/>
      <c r="H808" s="112"/>
    </row>
    <row r="809" spans="3:8" ht="15.75" customHeight="1">
      <c r="C809" s="43"/>
      <c r="G809" s="112"/>
      <c r="H809" s="112"/>
    </row>
    <row r="810" spans="3:8" ht="15.75" customHeight="1">
      <c r="C810" s="43"/>
      <c r="G810" s="112"/>
      <c r="H810" s="112"/>
    </row>
    <row r="811" spans="3:8" ht="15.75" customHeight="1">
      <c r="C811" s="43"/>
      <c r="G811" s="112"/>
      <c r="H811" s="112"/>
    </row>
    <row r="812" spans="3:8" ht="15.75" customHeight="1">
      <c r="C812" s="43"/>
      <c r="G812" s="112"/>
      <c r="H812" s="112"/>
    </row>
    <row r="813" spans="3:8" ht="15.75" customHeight="1">
      <c r="C813" s="43"/>
      <c r="G813" s="112"/>
      <c r="H813" s="112"/>
    </row>
    <row r="814" spans="3:8" ht="15.75" customHeight="1">
      <c r="C814" s="43"/>
      <c r="G814" s="112"/>
      <c r="H814" s="112"/>
    </row>
    <row r="815" spans="3:8" ht="15.75" customHeight="1">
      <c r="C815" s="43"/>
      <c r="G815" s="112"/>
      <c r="H815" s="112"/>
    </row>
    <row r="816" spans="3:8" ht="15.75" customHeight="1">
      <c r="C816" s="43"/>
      <c r="G816" s="112"/>
      <c r="H816" s="112"/>
    </row>
    <row r="817" spans="3:8" ht="15.75" customHeight="1">
      <c r="C817" s="43"/>
      <c r="G817" s="112"/>
      <c r="H817" s="112"/>
    </row>
    <row r="818" spans="3:8" ht="15.75" customHeight="1">
      <c r="C818" s="43"/>
      <c r="G818" s="112"/>
      <c r="H818" s="112"/>
    </row>
    <row r="819" spans="3:8" ht="15.75" customHeight="1">
      <c r="C819" s="43"/>
      <c r="G819" s="112"/>
      <c r="H819" s="112"/>
    </row>
    <row r="820" spans="3:8" ht="15.75" customHeight="1">
      <c r="C820" s="43"/>
      <c r="G820" s="112"/>
      <c r="H820" s="112"/>
    </row>
    <row r="821" spans="3:8" ht="15.75" customHeight="1">
      <c r="C821" s="43"/>
      <c r="G821" s="112"/>
      <c r="H821" s="112"/>
    </row>
    <row r="822" spans="3:8" ht="15.75" customHeight="1">
      <c r="C822" s="43"/>
      <c r="G822" s="112"/>
      <c r="H822" s="112"/>
    </row>
    <row r="823" spans="3:8" ht="15.75" customHeight="1">
      <c r="C823" s="43"/>
      <c r="G823" s="112"/>
      <c r="H823" s="112"/>
    </row>
    <row r="824" spans="3:8" ht="15.75" customHeight="1">
      <c r="C824" s="43"/>
      <c r="G824" s="112"/>
      <c r="H824" s="112"/>
    </row>
    <row r="825" spans="3:8" ht="15.75" customHeight="1">
      <c r="C825" s="43"/>
      <c r="G825" s="112"/>
      <c r="H825" s="112"/>
    </row>
    <row r="826" spans="3:8" ht="15.75" customHeight="1">
      <c r="C826" s="43"/>
      <c r="G826" s="112"/>
      <c r="H826" s="112"/>
    </row>
    <row r="827" spans="3:8" ht="15.75" customHeight="1">
      <c r="C827" s="43"/>
      <c r="G827" s="112"/>
      <c r="H827" s="112"/>
    </row>
    <row r="828" spans="3:8" ht="15.75" customHeight="1">
      <c r="C828" s="43"/>
      <c r="G828" s="112"/>
      <c r="H828" s="112"/>
    </row>
    <row r="829" spans="3:8" ht="15.75" customHeight="1">
      <c r="C829" s="43"/>
      <c r="G829" s="112"/>
      <c r="H829" s="112"/>
    </row>
    <row r="830" spans="3:8" ht="15.75" customHeight="1">
      <c r="C830" s="43"/>
      <c r="G830" s="112"/>
      <c r="H830" s="112"/>
    </row>
    <row r="831" spans="3:8" ht="15.75" customHeight="1">
      <c r="C831" s="43"/>
      <c r="G831" s="112"/>
      <c r="H831" s="112"/>
    </row>
    <row r="832" spans="3:8" ht="15.75" customHeight="1">
      <c r="C832" s="43"/>
      <c r="G832" s="112"/>
      <c r="H832" s="112"/>
    </row>
    <row r="833" spans="3:8" ht="15.75" customHeight="1">
      <c r="C833" s="43"/>
      <c r="G833" s="112"/>
      <c r="H833" s="112"/>
    </row>
    <row r="834" spans="3:8" ht="15.75" customHeight="1">
      <c r="C834" s="43"/>
      <c r="G834" s="112"/>
      <c r="H834" s="112"/>
    </row>
    <row r="835" spans="3:8" ht="15.75" customHeight="1">
      <c r="C835" s="43"/>
      <c r="G835" s="112"/>
      <c r="H835" s="112"/>
    </row>
    <row r="836" spans="3:8" ht="15.75" customHeight="1">
      <c r="C836" s="43"/>
      <c r="G836" s="112"/>
      <c r="H836" s="112"/>
    </row>
    <row r="837" spans="3:8" ht="15.75" customHeight="1">
      <c r="C837" s="43"/>
      <c r="G837" s="112"/>
      <c r="H837" s="112"/>
    </row>
    <row r="838" spans="3:8" ht="15.75" customHeight="1">
      <c r="C838" s="43"/>
      <c r="G838" s="112"/>
      <c r="H838" s="112"/>
    </row>
    <row r="839" spans="3:8" ht="15.75" customHeight="1">
      <c r="C839" s="43"/>
      <c r="G839" s="112"/>
      <c r="H839" s="112"/>
    </row>
    <row r="840" spans="3:8" ht="15.75" customHeight="1">
      <c r="C840" s="43"/>
      <c r="G840" s="112"/>
      <c r="H840" s="112"/>
    </row>
    <row r="841" spans="3:8" ht="15.75" customHeight="1">
      <c r="C841" s="43"/>
      <c r="G841" s="112"/>
      <c r="H841" s="112"/>
    </row>
    <row r="842" spans="3:8" ht="15.75" customHeight="1">
      <c r="C842" s="43"/>
      <c r="G842" s="112"/>
      <c r="H842" s="112"/>
    </row>
    <row r="843" spans="3:8" ht="15.75" customHeight="1">
      <c r="C843" s="43"/>
      <c r="G843" s="112"/>
      <c r="H843" s="112"/>
    </row>
    <row r="844" spans="3:8" ht="15.75" customHeight="1">
      <c r="C844" s="43"/>
      <c r="G844" s="112"/>
      <c r="H844" s="112"/>
    </row>
    <row r="845" spans="3:8" ht="15.75" customHeight="1">
      <c r="C845" s="43"/>
      <c r="G845" s="112"/>
      <c r="H845" s="112"/>
    </row>
    <row r="846" spans="3:8" ht="15.75" customHeight="1">
      <c r="C846" s="43"/>
      <c r="G846" s="112"/>
      <c r="H846" s="112"/>
    </row>
    <row r="847" spans="3:8" ht="15.75" customHeight="1">
      <c r="C847" s="43"/>
      <c r="G847" s="112"/>
      <c r="H847" s="112"/>
    </row>
    <row r="848" spans="3:8" ht="15.75" customHeight="1">
      <c r="C848" s="43"/>
      <c r="G848" s="112"/>
      <c r="H848" s="112"/>
    </row>
    <row r="849" spans="3:8" ht="15.75" customHeight="1">
      <c r="C849" s="43"/>
      <c r="G849" s="112"/>
      <c r="H849" s="112"/>
    </row>
    <row r="850" spans="3:8" ht="15.75" customHeight="1">
      <c r="C850" s="43"/>
      <c r="G850" s="112"/>
      <c r="H850" s="112"/>
    </row>
    <row r="851" spans="3:8" ht="15.75" customHeight="1">
      <c r="C851" s="43"/>
      <c r="G851" s="112"/>
      <c r="H851" s="112"/>
    </row>
    <row r="852" spans="3:8" ht="15.75" customHeight="1">
      <c r="C852" s="43"/>
      <c r="G852" s="112"/>
      <c r="H852" s="112"/>
    </row>
    <row r="853" spans="3:8" ht="15.75" customHeight="1">
      <c r="C853" s="43"/>
      <c r="G853" s="112"/>
      <c r="H853" s="112"/>
    </row>
    <row r="854" spans="3:8" ht="15.75" customHeight="1">
      <c r="C854" s="43"/>
      <c r="G854" s="112"/>
      <c r="H854" s="112"/>
    </row>
    <row r="855" spans="3:8" ht="15.75" customHeight="1">
      <c r="C855" s="43"/>
      <c r="G855" s="112"/>
      <c r="H855" s="112"/>
    </row>
    <row r="856" spans="3:8" ht="15.75" customHeight="1">
      <c r="C856" s="43"/>
      <c r="G856" s="112"/>
      <c r="H856" s="112"/>
    </row>
    <row r="857" spans="3:8" ht="15.75" customHeight="1">
      <c r="C857" s="43"/>
      <c r="G857" s="112"/>
      <c r="H857" s="112"/>
    </row>
    <row r="858" spans="3:8" ht="15.75" customHeight="1">
      <c r="C858" s="43"/>
      <c r="G858" s="112"/>
      <c r="H858" s="112"/>
    </row>
    <row r="859" spans="3:8" ht="15.75" customHeight="1">
      <c r="C859" s="43"/>
      <c r="G859" s="112"/>
      <c r="H859" s="112"/>
    </row>
    <row r="860" spans="3:8" ht="15.75" customHeight="1">
      <c r="C860" s="43"/>
      <c r="G860" s="112"/>
      <c r="H860" s="112"/>
    </row>
    <row r="861" spans="3:8" ht="15.75" customHeight="1">
      <c r="C861" s="43"/>
      <c r="G861" s="112"/>
      <c r="H861" s="112"/>
    </row>
    <row r="862" spans="3:8" ht="15.75" customHeight="1">
      <c r="C862" s="43"/>
      <c r="G862" s="112"/>
      <c r="H862" s="112"/>
    </row>
    <row r="863" spans="3:8" ht="15.75" customHeight="1">
      <c r="C863" s="43"/>
      <c r="G863" s="112"/>
      <c r="H863" s="112"/>
    </row>
    <row r="864" spans="3:8" ht="15.75" customHeight="1">
      <c r="C864" s="43"/>
      <c r="G864" s="112"/>
      <c r="H864" s="112"/>
    </row>
    <row r="865" spans="3:8" ht="15.75" customHeight="1">
      <c r="C865" s="43"/>
      <c r="G865" s="112"/>
      <c r="H865" s="112"/>
    </row>
    <row r="866" spans="3:8" ht="15.75" customHeight="1">
      <c r="C866" s="43"/>
      <c r="G866" s="112"/>
      <c r="H866" s="112"/>
    </row>
    <row r="867" spans="3:8" ht="15.75" customHeight="1">
      <c r="C867" s="43"/>
      <c r="G867" s="112"/>
      <c r="H867" s="112"/>
    </row>
    <row r="868" spans="3:8" ht="15.75" customHeight="1">
      <c r="C868" s="43"/>
      <c r="G868" s="112"/>
      <c r="H868" s="112"/>
    </row>
    <row r="869" spans="3:8" ht="15.75" customHeight="1">
      <c r="C869" s="43"/>
      <c r="G869" s="112"/>
      <c r="H869" s="112"/>
    </row>
    <row r="870" spans="3:8" ht="15.75" customHeight="1">
      <c r="C870" s="43"/>
      <c r="G870" s="112"/>
      <c r="H870" s="112"/>
    </row>
    <row r="871" spans="3:8" ht="15.75" customHeight="1">
      <c r="C871" s="43"/>
      <c r="G871" s="112"/>
      <c r="H871" s="112"/>
    </row>
    <row r="872" spans="3:8" ht="15.75" customHeight="1">
      <c r="C872" s="43"/>
      <c r="G872" s="112"/>
      <c r="H872" s="112"/>
    </row>
    <row r="873" spans="3:8" ht="15.75" customHeight="1">
      <c r="C873" s="43"/>
      <c r="G873" s="112"/>
      <c r="H873" s="112"/>
    </row>
    <row r="874" spans="3:8" ht="15.75" customHeight="1">
      <c r="C874" s="43"/>
      <c r="G874" s="112"/>
      <c r="H874" s="112"/>
    </row>
    <row r="875" spans="3:8" ht="15.75" customHeight="1">
      <c r="C875" s="43"/>
      <c r="G875" s="112"/>
      <c r="H875" s="112"/>
    </row>
    <row r="876" spans="3:8" ht="15.75" customHeight="1">
      <c r="C876" s="43"/>
      <c r="G876" s="112"/>
      <c r="H876" s="112"/>
    </row>
    <row r="877" spans="3:8" ht="15.75" customHeight="1">
      <c r="C877" s="43"/>
      <c r="G877" s="112"/>
      <c r="H877" s="112"/>
    </row>
    <row r="878" spans="3:8" ht="15.75" customHeight="1">
      <c r="C878" s="43"/>
      <c r="G878" s="112"/>
      <c r="H878" s="112"/>
    </row>
    <row r="879" spans="3:8" ht="15.75" customHeight="1">
      <c r="C879" s="43"/>
      <c r="G879" s="112"/>
      <c r="H879" s="112"/>
    </row>
    <row r="880" spans="3:8" ht="15.75" customHeight="1">
      <c r="C880" s="43"/>
      <c r="G880" s="112"/>
      <c r="H880" s="112"/>
    </row>
    <row r="881" spans="3:8" ht="15.75" customHeight="1">
      <c r="C881" s="43"/>
      <c r="G881" s="112"/>
      <c r="H881" s="112"/>
    </row>
    <row r="882" spans="3:8" ht="15.75" customHeight="1">
      <c r="C882" s="43"/>
      <c r="G882" s="112"/>
      <c r="H882" s="112"/>
    </row>
    <row r="883" spans="3:8" ht="15.75" customHeight="1">
      <c r="C883" s="43"/>
      <c r="G883" s="112"/>
      <c r="H883" s="112"/>
    </row>
    <row r="884" spans="3:8" ht="15.75" customHeight="1">
      <c r="C884" s="43"/>
      <c r="G884" s="112"/>
      <c r="H884" s="112"/>
    </row>
    <row r="885" spans="3:8" ht="15.75" customHeight="1">
      <c r="C885" s="43"/>
      <c r="G885" s="112"/>
      <c r="H885" s="112"/>
    </row>
    <row r="886" spans="3:8" ht="15.75" customHeight="1">
      <c r="C886" s="43"/>
      <c r="G886" s="112"/>
      <c r="H886" s="112"/>
    </row>
    <row r="887" spans="3:8" ht="15.75" customHeight="1">
      <c r="C887" s="43"/>
      <c r="G887" s="112"/>
      <c r="H887" s="112"/>
    </row>
    <row r="888" spans="3:8" ht="15.75" customHeight="1">
      <c r="C888" s="43"/>
      <c r="G888" s="112"/>
      <c r="H888" s="112"/>
    </row>
    <row r="889" spans="3:8" ht="15.75" customHeight="1">
      <c r="C889" s="43"/>
      <c r="G889" s="112"/>
      <c r="H889" s="112"/>
    </row>
    <row r="890" spans="3:8" ht="15.75" customHeight="1">
      <c r="C890" s="43"/>
      <c r="G890" s="112"/>
      <c r="H890" s="112"/>
    </row>
    <row r="891" spans="3:8" ht="15.75" customHeight="1">
      <c r="C891" s="43"/>
      <c r="G891" s="112"/>
      <c r="H891" s="112"/>
    </row>
    <row r="892" spans="3:8" ht="15.75" customHeight="1">
      <c r="C892" s="43"/>
      <c r="G892" s="112"/>
      <c r="H892" s="112"/>
    </row>
    <row r="893" spans="3:8" ht="15.75" customHeight="1">
      <c r="C893" s="43"/>
      <c r="G893" s="112"/>
      <c r="H893" s="112"/>
    </row>
    <row r="894" spans="3:8" ht="15.75" customHeight="1">
      <c r="C894" s="43"/>
      <c r="G894" s="112"/>
      <c r="H894" s="112"/>
    </row>
    <row r="895" spans="3:8" ht="15.75" customHeight="1">
      <c r="C895" s="43"/>
      <c r="G895" s="112"/>
      <c r="H895" s="112"/>
    </row>
    <row r="896" spans="3:8" ht="15.75" customHeight="1">
      <c r="C896" s="43"/>
      <c r="G896" s="112"/>
      <c r="H896" s="112"/>
    </row>
    <row r="897" spans="3:8" ht="15.75" customHeight="1">
      <c r="C897" s="43"/>
      <c r="G897" s="112"/>
      <c r="H897" s="112"/>
    </row>
    <row r="898" spans="3:8" ht="15.75" customHeight="1">
      <c r="C898" s="43"/>
      <c r="G898" s="112"/>
      <c r="H898" s="112"/>
    </row>
    <row r="899" spans="3:8" ht="15.75" customHeight="1">
      <c r="C899" s="43"/>
      <c r="G899" s="112"/>
      <c r="H899" s="112"/>
    </row>
    <row r="900" spans="3:8" ht="15.75" customHeight="1">
      <c r="C900" s="43"/>
      <c r="G900" s="112"/>
      <c r="H900" s="112"/>
    </row>
    <row r="901" spans="3:8" ht="15.75" customHeight="1">
      <c r="C901" s="43"/>
      <c r="G901" s="112"/>
      <c r="H901" s="112"/>
    </row>
    <row r="902" spans="3:8" ht="15.75" customHeight="1">
      <c r="C902" s="43"/>
      <c r="G902" s="112"/>
      <c r="H902" s="112"/>
    </row>
    <row r="903" spans="3:8" ht="15.75" customHeight="1">
      <c r="C903" s="43"/>
      <c r="G903" s="112"/>
      <c r="H903" s="112"/>
    </row>
    <row r="904" spans="3:8" ht="15.75" customHeight="1">
      <c r="C904" s="43"/>
      <c r="G904" s="112"/>
      <c r="H904" s="112"/>
    </row>
    <row r="905" spans="3:8" ht="15.75" customHeight="1">
      <c r="C905" s="43"/>
      <c r="G905" s="112"/>
      <c r="H905" s="112"/>
    </row>
    <row r="906" spans="3:8" ht="15.75" customHeight="1">
      <c r="C906" s="43"/>
      <c r="G906" s="112"/>
      <c r="H906" s="112"/>
    </row>
    <row r="907" spans="3:8" ht="15.75" customHeight="1">
      <c r="C907" s="43"/>
      <c r="G907" s="112"/>
      <c r="H907" s="112"/>
    </row>
    <row r="908" spans="3:8" ht="15.75" customHeight="1">
      <c r="C908" s="43"/>
      <c r="G908" s="112"/>
      <c r="H908" s="112"/>
    </row>
    <row r="909" spans="3:8" ht="15.75" customHeight="1">
      <c r="C909" s="43"/>
      <c r="G909" s="112"/>
      <c r="H909" s="112"/>
    </row>
    <row r="910" spans="3:8" ht="15.75" customHeight="1">
      <c r="C910" s="43"/>
      <c r="G910" s="112"/>
      <c r="H910" s="112"/>
    </row>
    <row r="911" spans="3:8" ht="15.75" customHeight="1">
      <c r="C911" s="43"/>
      <c r="G911" s="112"/>
      <c r="H911" s="112"/>
    </row>
    <row r="912" spans="3:8" ht="15.75" customHeight="1">
      <c r="C912" s="43"/>
      <c r="G912" s="112"/>
      <c r="H912" s="112"/>
    </row>
    <row r="913" spans="3:8" ht="15.75" customHeight="1">
      <c r="C913" s="43"/>
      <c r="G913" s="112"/>
      <c r="H913" s="112"/>
    </row>
    <row r="914" spans="3:8" ht="15.75" customHeight="1">
      <c r="C914" s="43"/>
      <c r="G914" s="112"/>
      <c r="H914" s="112"/>
    </row>
    <row r="915" spans="3:8" ht="15.75" customHeight="1">
      <c r="C915" s="43"/>
      <c r="G915" s="112"/>
      <c r="H915" s="112"/>
    </row>
    <row r="916" spans="3:8" ht="15.75" customHeight="1">
      <c r="C916" s="43"/>
      <c r="G916" s="112"/>
      <c r="H916" s="112"/>
    </row>
    <row r="917" spans="3:8" ht="15.75" customHeight="1">
      <c r="C917" s="43"/>
      <c r="G917" s="112"/>
      <c r="H917" s="112"/>
    </row>
    <row r="918" spans="3:8" ht="15.75" customHeight="1">
      <c r="C918" s="43"/>
      <c r="G918" s="112"/>
      <c r="H918" s="112"/>
    </row>
    <row r="919" spans="3:8" ht="15.75" customHeight="1">
      <c r="C919" s="43"/>
      <c r="G919" s="112"/>
      <c r="H919" s="112"/>
    </row>
    <row r="920" spans="3:8" ht="15.75" customHeight="1">
      <c r="C920" s="43"/>
      <c r="G920" s="112"/>
      <c r="H920" s="112"/>
    </row>
    <row r="921" spans="3:8" ht="15.75" customHeight="1">
      <c r="C921" s="43"/>
      <c r="G921" s="112"/>
      <c r="H921" s="112"/>
    </row>
    <row r="922" spans="3:8" ht="15.75" customHeight="1">
      <c r="C922" s="43"/>
      <c r="G922" s="112"/>
      <c r="H922" s="112"/>
    </row>
    <row r="923" spans="3:8" ht="15.75" customHeight="1">
      <c r="C923" s="43"/>
      <c r="G923" s="112"/>
      <c r="H923" s="112"/>
    </row>
    <row r="924" spans="3:8" ht="15.75" customHeight="1">
      <c r="C924" s="43"/>
      <c r="G924" s="112"/>
      <c r="H924" s="112"/>
    </row>
    <row r="925" spans="3:8" ht="15.75" customHeight="1">
      <c r="C925" s="43"/>
      <c r="G925" s="112"/>
      <c r="H925" s="112"/>
    </row>
    <row r="926" spans="3:8" ht="15.75" customHeight="1">
      <c r="C926" s="43"/>
      <c r="G926" s="112"/>
      <c r="H926" s="112"/>
    </row>
    <row r="927" spans="3:8" ht="15.75" customHeight="1">
      <c r="C927" s="43"/>
      <c r="G927" s="112"/>
      <c r="H927" s="112"/>
    </row>
    <row r="928" spans="3:8" ht="15.75" customHeight="1">
      <c r="C928" s="43"/>
      <c r="G928" s="112"/>
      <c r="H928" s="112"/>
    </row>
    <row r="929" spans="3:8" ht="15.75" customHeight="1">
      <c r="C929" s="43"/>
      <c r="G929" s="112"/>
      <c r="H929" s="112"/>
    </row>
    <row r="930" spans="3:8" ht="15.75" customHeight="1">
      <c r="C930" s="43"/>
      <c r="G930" s="112"/>
      <c r="H930" s="112"/>
    </row>
    <row r="931" spans="3:8" ht="15.75" customHeight="1">
      <c r="C931" s="43"/>
      <c r="G931" s="112"/>
      <c r="H931" s="112"/>
    </row>
    <row r="932" spans="3:8" ht="15.75" customHeight="1">
      <c r="C932" s="43"/>
      <c r="G932" s="112"/>
      <c r="H932" s="112"/>
    </row>
    <row r="933" spans="3:8" ht="15.75" customHeight="1">
      <c r="C933" s="43"/>
      <c r="G933" s="112"/>
      <c r="H933" s="112"/>
    </row>
    <row r="934" spans="3:8" ht="15.75" customHeight="1">
      <c r="C934" s="43"/>
      <c r="G934" s="112"/>
      <c r="H934" s="112"/>
    </row>
    <row r="935" spans="3:8" ht="15.75" customHeight="1">
      <c r="C935" s="43"/>
      <c r="G935" s="112"/>
      <c r="H935" s="112"/>
    </row>
    <row r="936" spans="3:8" ht="15.75" customHeight="1">
      <c r="C936" s="43"/>
      <c r="G936" s="112"/>
      <c r="H936" s="112"/>
    </row>
    <row r="937" spans="3:8" ht="15.75" customHeight="1">
      <c r="C937" s="43"/>
      <c r="G937" s="112"/>
      <c r="H937" s="112"/>
    </row>
    <row r="938" spans="3:8" ht="15.75" customHeight="1">
      <c r="C938" s="43"/>
      <c r="G938" s="112"/>
      <c r="H938" s="112"/>
    </row>
    <row r="939" spans="3:8" ht="15.75" customHeight="1">
      <c r="C939" s="43"/>
      <c r="G939" s="112"/>
      <c r="H939" s="112"/>
    </row>
    <row r="940" spans="3:8" ht="15.75" customHeight="1">
      <c r="C940" s="43"/>
      <c r="G940" s="112"/>
      <c r="H940" s="112"/>
    </row>
    <row r="941" spans="3:8" ht="15.75" customHeight="1">
      <c r="C941" s="43"/>
      <c r="G941" s="112"/>
      <c r="H941" s="112"/>
    </row>
    <row r="942" spans="3:8" ht="15.75" customHeight="1">
      <c r="C942" s="43"/>
      <c r="G942" s="112"/>
      <c r="H942" s="112"/>
    </row>
    <row r="943" spans="3:8" ht="15.75" customHeight="1">
      <c r="C943" s="43"/>
      <c r="G943" s="112"/>
      <c r="H943" s="112"/>
    </row>
    <row r="944" spans="3:8" ht="15.75" customHeight="1">
      <c r="C944" s="43"/>
      <c r="G944" s="112"/>
      <c r="H944" s="112"/>
    </row>
    <row r="945" spans="3:8" ht="15.75" customHeight="1">
      <c r="C945" s="43"/>
      <c r="G945" s="112"/>
      <c r="H945" s="112"/>
    </row>
    <row r="946" spans="3:8" ht="15.75" customHeight="1">
      <c r="C946" s="43"/>
      <c r="G946" s="112"/>
      <c r="H946" s="112"/>
    </row>
    <row r="947" spans="3:8" ht="15.75" customHeight="1">
      <c r="C947" s="43"/>
      <c r="G947" s="112"/>
      <c r="H947" s="112"/>
    </row>
    <row r="948" spans="3:8" ht="15.75" customHeight="1">
      <c r="C948" s="43"/>
      <c r="G948" s="112"/>
      <c r="H948" s="112"/>
    </row>
    <row r="949" spans="3:8" ht="15.75" customHeight="1">
      <c r="C949" s="43"/>
      <c r="G949" s="112"/>
      <c r="H949" s="112"/>
    </row>
    <row r="950" spans="3:8" ht="15.75" customHeight="1">
      <c r="C950" s="43"/>
      <c r="G950" s="112"/>
      <c r="H950" s="112"/>
    </row>
    <row r="951" spans="3:8" ht="15.75" customHeight="1">
      <c r="C951" s="43"/>
      <c r="G951" s="112"/>
      <c r="H951" s="112"/>
    </row>
    <row r="952" spans="3:8" ht="15.75" customHeight="1">
      <c r="C952" s="43"/>
      <c r="G952" s="112"/>
      <c r="H952" s="112"/>
    </row>
    <row r="953" spans="3:8" ht="15.75" customHeight="1">
      <c r="C953" s="43"/>
      <c r="G953" s="112"/>
      <c r="H953" s="112"/>
    </row>
    <row r="954" spans="3:8" ht="15.75" customHeight="1">
      <c r="C954" s="43"/>
      <c r="G954" s="112"/>
      <c r="H954" s="112"/>
    </row>
    <row r="955" spans="3:8" ht="15.75" customHeight="1">
      <c r="C955" s="43"/>
      <c r="G955" s="112"/>
      <c r="H955" s="112"/>
    </row>
    <row r="956" spans="3:8" ht="15.75" customHeight="1">
      <c r="C956" s="43"/>
      <c r="G956" s="112"/>
      <c r="H956" s="112"/>
    </row>
    <row r="957" spans="3:8" ht="15.75" customHeight="1">
      <c r="C957" s="43"/>
      <c r="G957" s="112"/>
      <c r="H957" s="112"/>
    </row>
    <row r="958" spans="3:8" ht="15.75" customHeight="1">
      <c r="C958" s="43"/>
      <c r="G958" s="112"/>
      <c r="H958" s="112"/>
    </row>
    <row r="959" spans="3:8" ht="15.75" customHeight="1">
      <c r="C959" s="43"/>
      <c r="G959" s="112"/>
      <c r="H959" s="112"/>
    </row>
    <row r="960" spans="3:8" ht="15.75" customHeight="1">
      <c r="C960" s="43"/>
      <c r="G960" s="112"/>
      <c r="H960" s="112"/>
    </row>
    <row r="961" spans="3:8" ht="15.75" customHeight="1">
      <c r="C961" s="43"/>
      <c r="G961" s="112"/>
      <c r="H961" s="112"/>
    </row>
    <row r="962" spans="3:8" ht="15.75" customHeight="1">
      <c r="C962" s="43"/>
      <c r="G962" s="112"/>
      <c r="H962" s="112"/>
    </row>
    <row r="963" spans="3:8" ht="15.75" customHeight="1">
      <c r="C963" s="43"/>
      <c r="G963" s="112"/>
      <c r="H963" s="112"/>
    </row>
    <row r="964" spans="3:8" ht="15.75" customHeight="1">
      <c r="C964" s="43"/>
      <c r="G964" s="112"/>
      <c r="H964" s="112"/>
    </row>
    <row r="965" spans="3:8" ht="15.75" customHeight="1">
      <c r="C965" s="43"/>
      <c r="G965" s="112"/>
      <c r="H965" s="112"/>
    </row>
    <row r="966" spans="3:8" ht="15.75" customHeight="1">
      <c r="C966" s="43"/>
      <c r="G966" s="112"/>
      <c r="H966" s="112"/>
    </row>
    <row r="967" spans="3:8" ht="15.75" customHeight="1">
      <c r="C967" s="43"/>
      <c r="G967" s="112"/>
      <c r="H967" s="112"/>
    </row>
    <row r="968" spans="3:8" ht="15.75" customHeight="1">
      <c r="C968" s="43"/>
      <c r="G968" s="112"/>
      <c r="H968" s="112"/>
    </row>
    <row r="969" spans="3:8" ht="15.75" customHeight="1">
      <c r="C969" s="43"/>
      <c r="G969" s="112"/>
      <c r="H969" s="112"/>
    </row>
    <row r="970" spans="3:8" ht="15.75" customHeight="1">
      <c r="C970" s="43"/>
      <c r="G970" s="112"/>
      <c r="H970" s="112"/>
    </row>
    <row r="971" spans="3:8" ht="15.75" customHeight="1">
      <c r="C971" s="43"/>
      <c r="G971" s="112"/>
      <c r="H971" s="112"/>
    </row>
    <row r="972" spans="3:8" ht="15.75" customHeight="1">
      <c r="C972" s="43"/>
      <c r="G972" s="112"/>
      <c r="H972" s="112"/>
    </row>
    <row r="973" spans="3:8" ht="15.75" customHeight="1">
      <c r="C973" s="43"/>
      <c r="G973" s="112"/>
      <c r="H973" s="112"/>
    </row>
    <row r="974" spans="3:8" ht="15.75" customHeight="1">
      <c r="C974" s="43"/>
      <c r="G974" s="112"/>
      <c r="H974" s="112"/>
    </row>
    <row r="975" spans="3:8" ht="15.75" customHeight="1">
      <c r="C975" s="43"/>
      <c r="G975" s="112"/>
      <c r="H975" s="112"/>
    </row>
    <row r="976" spans="3:8" ht="15.75" customHeight="1">
      <c r="C976" s="43"/>
      <c r="G976" s="112"/>
      <c r="H976" s="112"/>
    </row>
    <row r="977" spans="3:8" ht="15.75" customHeight="1">
      <c r="C977" s="43"/>
      <c r="G977" s="112"/>
      <c r="H977" s="112"/>
    </row>
    <row r="978" spans="3:8" ht="15.75" customHeight="1">
      <c r="C978" s="43"/>
      <c r="G978" s="112"/>
      <c r="H978" s="112"/>
    </row>
    <row r="979" spans="3:8" ht="15.75" customHeight="1">
      <c r="C979" s="43"/>
      <c r="G979" s="112"/>
      <c r="H979" s="112"/>
    </row>
    <row r="980" spans="3:8" ht="15.75" customHeight="1">
      <c r="C980" s="43"/>
      <c r="G980" s="112"/>
      <c r="H980" s="112"/>
    </row>
    <row r="981" spans="3:8" ht="15.75" customHeight="1">
      <c r="C981" s="43"/>
      <c r="G981" s="112"/>
      <c r="H981" s="112"/>
    </row>
    <row r="982" spans="3:8" ht="15.75" customHeight="1">
      <c r="C982" s="43"/>
      <c r="G982" s="112"/>
      <c r="H982" s="112"/>
    </row>
    <row r="983" spans="3:8" ht="15.75" customHeight="1">
      <c r="C983" s="43"/>
      <c r="G983" s="112"/>
      <c r="H983" s="112"/>
    </row>
    <row r="984" spans="3:8" ht="15.75" customHeight="1">
      <c r="C984" s="43"/>
      <c r="G984" s="112"/>
      <c r="H984" s="112"/>
    </row>
    <row r="985" spans="3:8" ht="15.75" customHeight="1">
      <c r="C985" s="43"/>
      <c r="G985" s="112"/>
      <c r="H985" s="112"/>
    </row>
    <row r="986" spans="3:8" ht="15.75" customHeight="1">
      <c r="C986" s="43"/>
      <c r="G986" s="112"/>
      <c r="H986" s="112"/>
    </row>
    <row r="987" spans="3:8" ht="15.75" customHeight="1">
      <c r="C987" s="43"/>
      <c r="G987" s="112"/>
      <c r="H987" s="112"/>
    </row>
    <row r="988" spans="3:8" ht="15.75" customHeight="1">
      <c r="C988" s="43"/>
      <c r="G988" s="112"/>
      <c r="H988" s="112"/>
    </row>
    <row r="989" spans="3:8" ht="15.75" customHeight="1">
      <c r="C989" s="43"/>
      <c r="G989" s="112"/>
      <c r="H989" s="112"/>
    </row>
    <row r="990" spans="3:8" ht="15.75" customHeight="1">
      <c r="C990" s="43"/>
      <c r="G990" s="112"/>
      <c r="H990" s="112"/>
    </row>
    <row r="991" spans="3:8" ht="15.75" customHeight="1">
      <c r="C991" s="43"/>
      <c r="G991" s="112"/>
      <c r="H991" s="112"/>
    </row>
    <row r="992" spans="3:8" ht="15.75" customHeight="1">
      <c r="C992" s="43"/>
      <c r="G992" s="112"/>
      <c r="H992" s="112"/>
    </row>
    <row r="993" spans="3:8" ht="15.75" customHeight="1">
      <c r="C993" s="43"/>
      <c r="G993" s="112"/>
      <c r="H993" s="112"/>
    </row>
    <row r="994" spans="3:8" ht="15.75" customHeight="1">
      <c r="C994" s="43"/>
      <c r="G994" s="112"/>
      <c r="H994" s="112"/>
    </row>
    <row r="995" spans="3:8" ht="15.75" customHeight="1">
      <c r="C995" s="43"/>
      <c r="G995" s="112"/>
      <c r="H995" s="112"/>
    </row>
    <row r="996" spans="3:8" ht="15.75" customHeight="1">
      <c r="C996" s="43"/>
      <c r="G996" s="112"/>
      <c r="H996" s="112"/>
    </row>
    <row r="997" spans="3:8" ht="15.75" customHeight="1">
      <c r="C997" s="43"/>
      <c r="G997" s="112"/>
      <c r="H997" s="112"/>
    </row>
    <row r="998" spans="3:8" ht="15.75" customHeight="1">
      <c r="C998" s="43"/>
      <c r="G998" s="112"/>
      <c r="H998" s="112"/>
    </row>
    <row r="999" spans="3:8" ht="15.75" customHeight="1">
      <c r="C999" s="43"/>
      <c r="G999" s="112"/>
      <c r="H999" s="112"/>
    </row>
    <row r="1000" spans="3:8" ht="15.75" customHeight="1">
      <c r="C1000" s="43"/>
      <c r="G1000" s="112"/>
      <c r="H1000" s="112"/>
    </row>
  </sheetData>
  <mergeCells count="1">
    <mergeCell ref="G1:I1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53" workbookViewId="0">
      <selection activeCell="C152" sqref="C152"/>
    </sheetView>
  </sheetViews>
  <sheetFormatPr baseColWidth="10" defaultColWidth="11.1640625" defaultRowHeight="15" customHeight="1"/>
  <cols>
    <col min="1" max="1" width="2.6640625" customWidth="1"/>
    <col min="2" max="2" width="7" customWidth="1"/>
    <col min="3" max="3" width="35.33203125" customWidth="1"/>
    <col min="4" max="4" width="7" customWidth="1"/>
    <col min="5" max="5" width="18.1640625" customWidth="1"/>
    <col min="6" max="6" width="16.5" customWidth="1"/>
    <col min="7" max="8" width="14.6640625" customWidth="1"/>
    <col min="9" max="10" width="10.1640625" customWidth="1"/>
    <col min="11" max="11" width="23.1640625" customWidth="1"/>
    <col min="12" max="12" width="10.5" customWidth="1"/>
    <col min="13" max="13" width="14.5" customWidth="1"/>
    <col min="14" max="14" width="17" customWidth="1"/>
    <col min="15" max="18" width="16.33203125" customWidth="1"/>
    <col min="19" max="26" width="10.5" customWidth="1"/>
  </cols>
  <sheetData>
    <row r="1" spans="1:26" ht="48" customHeight="1">
      <c r="C1" s="63" t="s">
        <v>6</v>
      </c>
      <c r="D1" s="43"/>
      <c r="E1" s="63"/>
      <c r="F1" s="63"/>
      <c r="G1" s="63"/>
      <c r="H1" s="63"/>
      <c r="I1" s="63"/>
      <c r="J1" s="64" t="s">
        <v>175</v>
      </c>
      <c r="Q1" s="66" t="s">
        <v>177</v>
      </c>
      <c r="R1" s="74">
        <f>SUM(R8,R15,R22,R29,R36,R43,R50,R57,R64,R71,R78,R85,R92,R99,R106,R113,R120,R127,R134,R141,R148,R155,R162)</f>
        <v>19650</v>
      </c>
      <c r="T1" s="77"/>
    </row>
    <row r="2" spans="1:26" ht="33" customHeight="1">
      <c r="C2" s="65" t="s">
        <v>176</v>
      </c>
      <c r="D2" s="43"/>
      <c r="E2" s="67"/>
      <c r="F2" s="63"/>
      <c r="G2" s="63"/>
      <c r="H2" s="63"/>
      <c r="I2" s="63"/>
      <c r="J2" s="68"/>
    </row>
    <row r="3" spans="1:26" ht="30.75" customHeight="1">
      <c r="A3" s="9"/>
      <c r="B3" s="9">
        <v>1</v>
      </c>
      <c r="C3" s="69" t="s">
        <v>8</v>
      </c>
      <c r="D3" s="70" t="s">
        <v>24</v>
      </c>
      <c r="E3" s="71" t="s">
        <v>178</v>
      </c>
      <c r="F3" s="71" t="s">
        <v>184</v>
      </c>
      <c r="G3" s="80" t="s">
        <v>185</v>
      </c>
      <c r="H3" s="71" t="s">
        <v>179</v>
      </c>
      <c r="I3" s="72" t="s">
        <v>180</v>
      </c>
      <c r="J3" s="83" t="s">
        <v>187</v>
      </c>
      <c r="K3" s="75" t="s">
        <v>181</v>
      </c>
      <c r="L3" s="76" t="s">
        <v>182</v>
      </c>
      <c r="M3" s="71" t="s">
        <v>188</v>
      </c>
      <c r="N3" s="71" t="s">
        <v>161</v>
      </c>
      <c r="O3" s="71" t="s">
        <v>189</v>
      </c>
      <c r="P3" s="71" t="s">
        <v>166</v>
      </c>
      <c r="Q3" s="71" t="s">
        <v>190</v>
      </c>
      <c r="R3" s="71" t="s">
        <v>191</v>
      </c>
      <c r="S3" s="9"/>
      <c r="T3" s="9"/>
      <c r="U3" s="9"/>
      <c r="V3" s="9"/>
      <c r="W3" s="9"/>
      <c r="X3" s="9"/>
      <c r="Y3" s="9"/>
      <c r="Z3" s="9"/>
    </row>
    <row r="4" spans="1:26" ht="24.75" customHeight="1">
      <c r="C4" s="12" t="s">
        <v>12</v>
      </c>
      <c r="D4" s="78">
        <v>1</v>
      </c>
      <c r="E4" s="79" t="s">
        <v>183</v>
      </c>
      <c r="F4" s="79">
        <v>173</v>
      </c>
      <c r="G4" s="85" t="s">
        <v>192</v>
      </c>
      <c r="H4" s="81" t="s">
        <v>186</v>
      </c>
      <c r="I4" s="82">
        <v>177</v>
      </c>
      <c r="J4" s="84">
        <f t="shared" ref="J4:J7" si="0">210-I4</f>
        <v>33</v>
      </c>
      <c r="K4" s="86" t="s">
        <v>193</v>
      </c>
      <c r="L4" s="87" t="s">
        <v>194</v>
      </c>
      <c r="M4" s="88">
        <v>160</v>
      </c>
      <c r="N4" s="89">
        <v>10</v>
      </c>
      <c r="O4" s="89">
        <v>40</v>
      </c>
      <c r="P4" s="89"/>
      <c r="Q4" s="91">
        <v>50</v>
      </c>
      <c r="R4" s="93">
        <f t="shared" ref="R4:R7" si="1">SUM(M4:Q4)</f>
        <v>260</v>
      </c>
    </row>
    <row r="5" spans="1:26" ht="24.75" customHeight="1">
      <c r="B5" s="90"/>
      <c r="C5" s="14" t="s">
        <v>16</v>
      </c>
      <c r="D5" s="78">
        <v>2</v>
      </c>
      <c r="E5" s="92" t="s">
        <v>195</v>
      </c>
      <c r="F5" s="92">
        <v>199</v>
      </c>
      <c r="G5" s="95">
        <v>201</v>
      </c>
      <c r="H5" s="94" t="s">
        <v>196</v>
      </c>
      <c r="I5" s="96">
        <v>199</v>
      </c>
      <c r="J5" s="97">
        <f t="shared" si="0"/>
        <v>11</v>
      </c>
      <c r="K5" s="98" t="s">
        <v>197</v>
      </c>
      <c r="L5" s="99" t="s">
        <v>194</v>
      </c>
      <c r="M5" s="100">
        <v>160</v>
      </c>
      <c r="N5" s="102">
        <v>10</v>
      </c>
      <c r="O5" s="102"/>
      <c r="P5" s="102">
        <v>50</v>
      </c>
      <c r="Q5" s="104"/>
      <c r="R5" s="106">
        <f t="shared" si="1"/>
        <v>220</v>
      </c>
    </row>
    <row r="6" spans="1:26" ht="24.75" customHeight="1">
      <c r="C6" s="16" t="s">
        <v>19</v>
      </c>
      <c r="D6" s="78">
        <v>3</v>
      </c>
      <c r="E6" s="92" t="s">
        <v>198</v>
      </c>
      <c r="F6" s="92" t="s">
        <v>192</v>
      </c>
      <c r="G6" s="95">
        <v>122</v>
      </c>
      <c r="H6" s="94" t="s">
        <v>196</v>
      </c>
      <c r="I6" s="96">
        <v>122</v>
      </c>
      <c r="J6" s="97">
        <f t="shared" si="0"/>
        <v>88</v>
      </c>
      <c r="K6" s="98" t="s">
        <v>197</v>
      </c>
      <c r="L6" s="99" t="s">
        <v>194</v>
      </c>
      <c r="M6" s="100">
        <v>160</v>
      </c>
      <c r="N6" s="102">
        <v>10</v>
      </c>
      <c r="O6" s="102"/>
      <c r="P6" s="102"/>
      <c r="Q6" s="104">
        <v>50</v>
      </c>
      <c r="R6" s="106">
        <f t="shared" si="1"/>
        <v>220</v>
      </c>
    </row>
    <row r="7" spans="1:26" ht="24.75" customHeight="1">
      <c r="C7" s="28" t="s">
        <v>23</v>
      </c>
      <c r="D7" s="61">
        <v>4</v>
      </c>
      <c r="E7" s="101" t="s">
        <v>199</v>
      </c>
      <c r="F7" s="101">
        <v>191</v>
      </c>
      <c r="G7" s="109">
        <v>203</v>
      </c>
      <c r="H7" s="60" t="s">
        <v>196</v>
      </c>
      <c r="I7" s="103">
        <v>203</v>
      </c>
      <c r="J7" s="105">
        <f t="shared" si="0"/>
        <v>7</v>
      </c>
      <c r="K7" s="108" t="s">
        <v>197</v>
      </c>
      <c r="L7" s="110" t="s">
        <v>194</v>
      </c>
      <c r="M7" s="111">
        <v>160</v>
      </c>
      <c r="N7" s="113">
        <v>10</v>
      </c>
      <c r="O7" s="113"/>
      <c r="P7" s="113">
        <v>50</v>
      </c>
      <c r="Q7" s="114">
        <v>50</v>
      </c>
      <c r="R7" s="115">
        <f t="shared" si="1"/>
        <v>270</v>
      </c>
    </row>
    <row r="8" spans="1:26" ht="24" customHeight="1">
      <c r="C8" s="43"/>
      <c r="D8" s="43"/>
      <c r="E8" s="43"/>
      <c r="F8" s="43"/>
      <c r="G8" s="43"/>
      <c r="H8" s="43"/>
      <c r="I8" s="43"/>
      <c r="J8" s="112"/>
      <c r="K8" s="43"/>
      <c r="L8" s="43"/>
      <c r="M8" s="8"/>
      <c r="N8" s="117"/>
      <c r="O8" s="118"/>
      <c r="P8" s="118"/>
      <c r="Q8" s="118"/>
      <c r="R8" s="119">
        <f>SUM(R4:R7)</f>
        <v>970</v>
      </c>
    </row>
    <row r="9" spans="1:26" ht="63" customHeight="1">
      <c r="D9" s="43"/>
      <c r="J9" s="112"/>
      <c r="N9" s="2"/>
    </row>
    <row r="10" spans="1:26" ht="30.75" customHeight="1">
      <c r="A10" s="9"/>
      <c r="B10" s="9">
        <v>2</v>
      </c>
      <c r="C10" s="69" t="s">
        <v>143</v>
      </c>
      <c r="D10" s="70" t="s">
        <v>24</v>
      </c>
      <c r="E10" s="71" t="s">
        <v>178</v>
      </c>
      <c r="F10" s="71" t="s">
        <v>184</v>
      </c>
      <c r="G10" s="80" t="s">
        <v>185</v>
      </c>
      <c r="H10" s="71" t="s">
        <v>179</v>
      </c>
      <c r="I10" s="72" t="s">
        <v>180</v>
      </c>
      <c r="J10" s="83" t="s">
        <v>187</v>
      </c>
      <c r="K10" s="75" t="s">
        <v>181</v>
      </c>
      <c r="L10" s="76" t="s">
        <v>182</v>
      </c>
      <c r="M10" s="71" t="s">
        <v>188</v>
      </c>
      <c r="N10" s="71" t="s">
        <v>161</v>
      </c>
      <c r="O10" s="71" t="s">
        <v>189</v>
      </c>
      <c r="P10" s="71" t="s">
        <v>166</v>
      </c>
      <c r="Q10" s="71" t="s">
        <v>190</v>
      </c>
      <c r="R10" s="71" t="s">
        <v>191</v>
      </c>
      <c r="S10" s="9"/>
      <c r="T10" s="9"/>
      <c r="U10" s="9"/>
      <c r="V10" s="9"/>
      <c r="W10" s="9"/>
      <c r="X10" s="9"/>
      <c r="Y10" s="9"/>
      <c r="Z10" s="9"/>
    </row>
    <row r="11" spans="1:26" ht="24.75" customHeight="1">
      <c r="B11" s="90"/>
      <c r="C11" s="12" t="s">
        <v>146</v>
      </c>
      <c r="D11" s="78">
        <v>5</v>
      </c>
      <c r="E11" s="79" t="s">
        <v>200</v>
      </c>
      <c r="F11" s="79">
        <v>155</v>
      </c>
      <c r="G11" s="85">
        <v>155</v>
      </c>
      <c r="H11" s="116" t="s">
        <v>196</v>
      </c>
      <c r="I11" s="82">
        <v>155</v>
      </c>
      <c r="J11" s="84">
        <f t="shared" ref="J11:J14" si="2">210-I11</f>
        <v>55</v>
      </c>
      <c r="K11" s="86" t="s">
        <v>197</v>
      </c>
      <c r="L11" s="120" t="s">
        <v>194</v>
      </c>
      <c r="M11" s="88">
        <v>160</v>
      </c>
      <c r="N11" s="89">
        <v>10</v>
      </c>
      <c r="O11" s="89"/>
      <c r="P11" s="89"/>
      <c r="Q11" s="91"/>
      <c r="R11" s="93">
        <f t="shared" ref="R11:R14" si="3">SUM(M11:Q11)</f>
        <v>170</v>
      </c>
    </row>
    <row r="12" spans="1:26" ht="24.75" customHeight="1">
      <c r="C12" s="14" t="s">
        <v>149</v>
      </c>
      <c r="D12" s="78">
        <v>6</v>
      </c>
      <c r="E12" s="92" t="s">
        <v>201</v>
      </c>
      <c r="F12" s="92">
        <v>188</v>
      </c>
      <c r="G12" s="95" t="s">
        <v>192</v>
      </c>
      <c r="H12" s="94" t="s">
        <v>196</v>
      </c>
      <c r="I12" s="96">
        <v>188</v>
      </c>
      <c r="J12" s="97">
        <f t="shared" si="2"/>
        <v>22</v>
      </c>
      <c r="K12" s="98" t="s">
        <v>202</v>
      </c>
      <c r="L12" s="122" t="s">
        <v>194</v>
      </c>
      <c r="M12" s="100">
        <v>160</v>
      </c>
      <c r="N12" s="102">
        <v>10</v>
      </c>
      <c r="O12" s="102"/>
      <c r="P12" s="102"/>
      <c r="Q12" s="104"/>
      <c r="R12" s="106">
        <f t="shared" si="3"/>
        <v>170</v>
      </c>
    </row>
    <row r="13" spans="1:26" ht="24.75" customHeight="1">
      <c r="C13" s="16" t="s">
        <v>152</v>
      </c>
      <c r="D13" s="78">
        <v>7</v>
      </c>
      <c r="E13" s="92" t="s">
        <v>203</v>
      </c>
      <c r="F13" s="92" t="s">
        <v>192</v>
      </c>
      <c r="G13" s="95">
        <v>117</v>
      </c>
      <c r="H13" s="94" t="s">
        <v>196</v>
      </c>
      <c r="I13" s="96">
        <v>117</v>
      </c>
      <c r="J13" s="97">
        <f t="shared" si="2"/>
        <v>93</v>
      </c>
      <c r="K13" s="98" t="s">
        <v>204</v>
      </c>
      <c r="L13" s="122" t="s">
        <v>194</v>
      </c>
      <c r="M13" s="100">
        <v>160</v>
      </c>
      <c r="N13" s="102">
        <v>10</v>
      </c>
      <c r="O13" s="102">
        <v>40</v>
      </c>
      <c r="P13" s="102"/>
      <c r="Q13" s="104">
        <v>50</v>
      </c>
      <c r="R13" s="106">
        <f t="shared" si="3"/>
        <v>260</v>
      </c>
    </row>
    <row r="14" spans="1:26" ht="24.75" customHeight="1">
      <c r="C14" s="28" t="s">
        <v>155</v>
      </c>
      <c r="D14" s="61">
        <v>8</v>
      </c>
      <c r="E14" s="101" t="s">
        <v>205</v>
      </c>
      <c r="F14" s="101">
        <v>147</v>
      </c>
      <c r="G14" s="109">
        <v>145</v>
      </c>
      <c r="H14" s="60" t="s">
        <v>196</v>
      </c>
      <c r="I14" s="103">
        <v>147</v>
      </c>
      <c r="J14" s="105">
        <f t="shared" si="2"/>
        <v>63</v>
      </c>
      <c r="K14" s="108" t="s">
        <v>206</v>
      </c>
      <c r="L14" s="123" t="s">
        <v>194</v>
      </c>
      <c r="M14" s="111">
        <v>160</v>
      </c>
      <c r="N14" s="113">
        <v>10</v>
      </c>
      <c r="O14" s="113">
        <v>40</v>
      </c>
      <c r="P14" s="113"/>
      <c r="Q14" s="114">
        <v>50</v>
      </c>
      <c r="R14" s="115">
        <f t="shared" si="3"/>
        <v>260</v>
      </c>
    </row>
    <row r="15" spans="1:26" ht="24" customHeight="1">
      <c r="C15" s="43"/>
      <c r="D15" s="43"/>
      <c r="E15" s="43"/>
      <c r="F15" s="43"/>
      <c r="G15" s="43"/>
      <c r="H15" s="43"/>
      <c r="I15" s="43"/>
      <c r="J15" s="112"/>
      <c r="K15" s="43"/>
      <c r="L15" s="43"/>
      <c r="M15" s="8"/>
      <c r="N15" s="117"/>
      <c r="O15" s="118"/>
      <c r="P15" s="118"/>
      <c r="Q15" s="118"/>
      <c r="R15" s="119">
        <f>SUM(R11:R14)</f>
        <v>860</v>
      </c>
    </row>
    <row r="16" spans="1:26" ht="63" customHeight="1">
      <c r="D16" s="43"/>
      <c r="J16" s="112"/>
    </row>
    <row r="17" spans="1:26" ht="30.75" customHeight="1">
      <c r="A17" s="9"/>
      <c r="B17" s="9">
        <v>3</v>
      </c>
      <c r="C17" s="69" t="s">
        <v>5</v>
      </c>
      <c r="D17" s="70" t="s">
        <v>24</v>
      </c>
      <c r="E17" s="71" t="s">
        <v>178</v>
      </c>
      <c r="F17" s="71" t="s">
        <v>184</v>
      </c>
      <c r="G17" s="80" t="s">
        <v>185</v>
      </c>
      <c r="H17" s="71" t="s">
        <v>179</v>
      </c>
      <c r="I17" s="72" t="s">
        <v>180</v>
      </c>
      <c r="J17" s="83" t="s">
        <v>187</v>
      </c>
      <c r="K17" s="75" t="s">
        <v>181</v>
      </c>
      <c r="L17" s="76" t="s">
        <v>182</v>
      </c>
      <c r="M17" s="71" t="s">
        <v>188</v>
      </c>
      <c r="N17" s="71" t="s">
        <v>161</v>
      </c>
      <c r="O17" s="71" t="s">
        <v>189</v>
      </c>
      <c r="P17" s="71" t="s">
        <v>166</v>
      </c>
      <c r="Q17" s="71" t="s">
        <v>190</v>
      </c>
      <c r="R17" s="71" t="s">
        <v>191</v>
      </c>
      <c r="S17" s="9"/>
      <c r="T17" s="9"/>
      <c r="U17" s="9"/>
      <c r="V17" s="9"/>
      <c r="W17" s="9"/>
      <c r="X17" s="9"/>
      <c r="Y17" s="9"/>
      <c r="Z17" s="9"/>
    </row>
    <row r="18" spans="1:26" ht="24.75" customHeight="1">
      <c r="B18" s="90"/>
      <c r="C18" s="12" t="s">
        <v>9</v>
      </c>
      <c r="D18" s="78">
        <v>9</v>
      </c>
      <c r="E18" s="79" t="s">
        <v>207</v>
      </c>
      <c r="F18" s="79">
        <v>209</v>
      </c>
      <c r="G18" s="85">
        <v>212</v>
      </c>
      <c r="H18" s="116" t="s">
        <v>196</v>
      </c>
      <c r="I18" s="82">
        <v>209</v>
      </c>
      <c r="J18" s="84">
        <f t="shared" ref="J18:J21" si="4">210-I18</f>
        <v>1</v>
      </c>
      <c r="K18" s="86" t="s">
        <v>202</v>
      </c>
      <c r="L18" s="120" t="s">
        <v>194</v>
      </c>
      <c r="M18" s="88">
        <v>160</v>
      </c>
      <c r="N18" s="89">
        <v>10</v>
      </c>
      <c r="O18" s="89"/>
      <c r="P18" s="89">
        <v>50</v>
      </c>
      <c r="Q18" s="91">
        <v>50</v>
      </c>
      <c r="R18" s="93">
        <f t="shared" ref="R18:R21" si="5">SUM(M18:Q18)</f>
        <v>270</v>
      </c>
    </row>
    <row r="19" spans="1:26" ht="24.75" customHeight="1">
      <c r="C19" s="14" t="s">
        <v>13</v>
      </c>
      <c r="D19" s="78">
        <v>10</v>
      </c>
      <c r="E19" s="92" t="s">
        <v>208</v>
      </c>
      <c r="F19" s="92">
        <v>162</v>
      </c>
      <c r="G19" s="95">
        <v>150</v>
      </c>
      <c r="H19" s="121" t="s">
        <v>209</v>
      </c>
      <c r="I19" s="96">
        <v>167</v>
      </c>
      <c r="J19" s="97">
        <f t="shared" si="4"/>
        <v>43</v>
      </c>
      <c r="K19" s="98" t="s">
        <v>210</v>
      </c>
      <c r="L19" s="122" t="s">
        <v>194</v>
      </c>
      <c r="M19" s="100">
        <v>160</v>
      </c>
      <c r="N19" s="102">
        <v>10</v>
      </c>
      <c r="O19" s="102"/>
      <c r="P19" s="102"/>
      <c r="Q19" s="104">
        <v>50</v>
      </c>
      <c r="R19" s="106">
        <f t="shared" si="5"/>
        <v>220</v>
      </c>
    </row>
    <row r="20" spans="1:26" ht="24.75" customHeight="1">
      <c r="C20" s="15" t="s">
        <v>17</v>
      </c>
      <c r="D20" s="78">
        <v>11</v>
      </c>
      <c r="E20" s="92" t="s">
        <v>211</v>
      </c>
      <c r="F20" s="92">
        <v>147</v>
      </c>
      <c r="G20" s="95">
        <v>142</v>
      </c>
      <c r="H20" s="94" t="s">
        <v>196</v>
      </c>
      <c r="I20" s="96">
        <v>147</v>
      </c>
      <c r="J20" s="97">
        <f t="shared" si="4"/>
        <v>63</v>
      </c>
      <c r="K20" s="98" t="s">
        <v>206</v>
      </c>
      <c r="L20" s="122" t="s">
        <v>194</v>
      </c>
      <c r="M20" s="100">
        <v>160</v>
      </c>
      <c r="N20" s="102"/>
      <c r="O20" s="102"/>
      <c r="P20" s="102"/>
      <c r="Q20" s="104"/>
      <c r="R20" s="106">
        <f t="shared" si="5"/>
        <v>160</v>
      </c>
    </row>
    <row r="21" spans="1:26" ht="24.75" customHeight="1">
      <c r="B21" s="43"/>
      <c r="C21" s="17" t="s">
        <v>20</v>
      </c>
      <c r="D21" s="61">
        <v>12</v>
      </c>
      <c r="E21" s="101" t="s">
        <v>212</v>
      </c>
      <c r="F21" s="101">
        <v>188</v>
      </c>
      <c r="G21" s="109">
        <v>192</v>
      </c>
      <c r="H21" s="60" t="s">
        <v>196</v>
      </c>
      <c r="I21" s="103">
        <v>188</v>
      </c>
      <c r="J21" s="105">
        <f t="shared" si="4"/>
        <v>22</v>
      </c>
      <c r="K21" s="108" t="s">
        <v>202</v>
      </c>
      <c r="L21" s="123" t="s">
        <v>194</v>
      </c>
      <c r="M21" s="111">
        <v>160</v>
      </c>
      <c r="N21" s="113">
        <v>10</v>
      </c>
      <c r="O21" s="113"/>
      <c r="P21" s="113">
        <v>50</v>
      </c>
      <c r="Q21" s="114">
        <v>50</v>
      </c>
      <c r="R21" s="115">
        <f t="shared" si="5"/>
        <v>270</v>
      </c>
    </row>
    <row r="22" spans="1:26" ht="24" customHeight="1">
      <c r="C22" s="43"/>
      <c r="D22" s="43"/>
      <c r="E22" s="43"/>
      <c r="F22" s="43"/>
      <c r="G22" s="43"/>
      <c r="H22" s="43"/>
      <c r="I22" s="43"/>
      <c r="J22" s="112"/>
      <c r="K22" s="43"/>
      <c r="L22" s="43"/>
      <c r="M22" s="8"/>
      <c r="N22" s="117"/>
      <c r="O22" s="118"/>
      <c r="P22" s="118"/>
      <c r="Q22" s="118"/>
      <c r="R22" s="119">
        <f>SUM(R18:R21)</f>
        <v>920</v>
      </c>
    </row>
    <row r="23" spans="1:26" ht="63" customHeight="1">
      <c r="D23" s="43"/>
      <c r="J23" s="112"/>
    </row>
    <row r="24" spans="1:26" ht="30.75" customHeight="1">
      <c r="A24" s="9"/>
      <c r="B24" s="9">
        <v>4</v>
      </c>
      <c r="C24" s="69" t="s">
        <v>49</v>
      </c>
      <c r="D24" s="70" t="s">
        <v>24</v>
      </c>
      <c r="E24" s="71" t="s">
        <v>178</v>
      </c>
      <c r="F24" s="71" t="s">
        <v>184</v>
      </c>
      <c r="G24" s="80" t="s">
        <v>185</v>
      </c>
      <c r="H24" s="71" t="s">
        <v>179</v>
      </c>
      <c r="I24" s="72" t="s">
        <v>180</v>
      </c>
      <c r="J24" s="83" t="s">
        <v>187</v>
      </c>
      <c r="K24" s="75" t="s">
        <v>181</v>
      </c>
      <c r="L24" s="76" t="s">
        <v>182</v>
      </c>
      <c r="M24" s="71" t="s">
        <v>188</v>
      </c>
      <c r="N24" s="71" t="s">
        <v>161</v>
      </c>
      <c r="O24" s="71" t="s">
        <v>189</v>
      </c>
      <c r="P24" s="71" t="s">
        <v>166</v>
      </c>
      <c r="Q24" s="71" t="s">
        <v>190</v>
      </c>
      <c r="R24" s="71" t="s">
        <v>191</v>
      </c>
      <c r="S24" s="9"/>
      <c r="T24" s="9"/>
      <c r="U24" s="9"/>
      <c r="V24" s="9"/>
      <c r="W24" s="9"/>
      <c r="X24" s="9"/>
      <c r="Y24" s="9"/>
      <c r="Z24" s="9"/>
    </row>
    <row r="25" spans="1:26" ht="24.75" customHeight="1">
      <c r="A25" s="43"/>
      <c r="C25" s="12" t="s">
        <v>59</v>
      </c>
      <c r="D25" s="78">
        <v>13</v>
      </c>
      <c r="E25" s="79" t="s">
        <v>213</v>
      </c>
      <c r="F25" s="79">
        <v>152</v>
      </c>
      <c r="G25" s="85">
        <v>148</v>
      </c>
      <c r="H25" s="116" t="s">
        <v>196</v>
      </c>
      <c r="I25" s="82">
        <v>152</v>
      </c>
      <c r="J25" s="84">
        <f t="shared" ref="J25:J28" si="6">210-I25</f>
        <v>58</v>
      </c>
      <c r="K25" s="86" t="s">
        <v>214</v>
      </c>
      <c r="L25" s="120" t="s">
        <v>215</v>
      </c>
      <c r="M25" s="88">
        <v>160</v>
      </c>
      <c r="N25" s="89">
        <v>10</v>
      </c>
      <c r="O25" s="89">
        <v>40</v>
      </c>
      <c r="P25" s="89"/>
      <c r="Q25" s="91"/>
      <c r="R25" s="93">
        <f t="shared" ref="R25:R28" si="7">SUM(M25:Q25)</f>
        <v>210</v>
      </c>
    </row>
    <row r="26" spans="1:26" ht="24.75" customHeight="1">
      <c r="A26" s="43"/>
      <c r="C26" s="14" t="s">
        <v>56</v>
      </c>
      <c r="D26" s="78">
        <v>14</v>
      </c>
      <c r="E26" s="92" t="s">
        <v>216</v>
      </c>
      <c r="F26" s="92">
        <v>181</v>
      </c>
      <c r="G26" s="95">
        <v>175</v>
      </c>
      <c r="H26" s="94" t="s">
        <v>196</v>
      </c>
      <c r="I26" s="96">
        <v>181</v>
      </c>
      <c r="J26" s="97">
        <f t="shared" si="6"/>
        <v>29</v>
      </c>
      <c r="K26" s="98" t="s">
        <v>202</v>
      </c>
      <c r="L26" s="122" t="s">
        <v>194</v>
      </c>
      <c r="M26" s="100">
        <v>160</v>
      </c>
      <c r="N26" s="102">
        <v>10</v>
      </c>
      <c r="O26" s="102">
        <v>40</v>
      </c>
      <c r="P26" s="102"/>
      <c r="Q26" s="104"/>
      <c r="R26" s="106">
        <f t="shared" si="7"/>
        <v>210</v>
      </c>
    </row>
    <row r="27" spans="1:26" ht="24.75" customHeight="1">
      <c r="A27" s="43"/>
      <c r="C27" s="15" t="s">
        <v>52</v>
      </c>
      <c r="D27" s="78">
        <v>15</v>
      </c>
      <c r="E27" s="92" t="s">
        <v>217</v>
      </c>
      <c r="F27" s="92">
        <v>91</v>
      </c>
      <c r="G27" s="95">
        <v>107</v>
      </c>
      <c r="H27" s="94" t="s">
        <v>196</v>
      </c>
      <c r="I27" s="96">
        <v>107</v>
      </c>
      <c r="J27" s="97">
        <f t="shared" si="6"/>
        <v>103</v>
      </c>
      <c r="K27" s="98" t="s">
        <v>218</v>
      </c>
      <c r="L27" s="122" t="s">
        <v>194</v>
      </c>
      <c r="M27" s="100">
        <v>160</v>
      </c>
      <c r="N27" s="102">
        <v>10</v>
      </c>
      <c r="O27" s="102"/>
      <c r="P27" s="102"/>
      <c r="Q27" s="104"/>
      <c r="R27" s="106">
        <f t="shared" si="7"/>
        <v>170</v>
      </c>
    </row>
    <row r="28" spans="1:26" ht="24.75" customHeight="1">
      <c r="A28" s="43"/>
      <c r="B28" s="90"/>
      <c r="C28" s="17" t="s">
        <v>62</v>
      </c>
      <c r="D28" s="61">
        <v>16</v>
      </c>
      <c r="E28" s="101" t="s">
        <v>219</v>
      </c>
      <c r="F28" s="101">
        <v>170</v>
      </c>
      <c r="G28" s="109">
        <v>179</v>
      </c>
      <c r="H28" s="60" t="s">
        <v>196</v>
      </c>
      <c r="I28" s="103">
        <v>170</v>
      </c>
      <c r="J28" s="105">
        <f t="shared" si="6"/>
        <v>40</v>
      </c>
      <c r="K28" s="108" t="s">
        <v>220</v>
      </c>
      <c r="L28" s="123" t="s">
        <v>194</v>
      </c>
      <c r="M28" s="111">
        <v>160</v>
      </c>
      <c r="N28" s="113">
        <v>10</v>
      </c>
      <c r="O28" s="113"/>
      <c r="P28" s="113"/>
      <c r="Q28" s="114">
        <v>50</v>
      </c>
      <c r="R28" s="115">
        <f t="shared" si="7"/>
        <v>220</v>
      </c>
    </row>
    <row r="29" spans="1:26" ht="24" customHeight="1">
      <c r="C29" s="43"/>
      <c r="D29" s="43"/>
      <c r="E29" s="43"/>
      <c r="F29" s="43"/>
      <c r="G29" s="43"/>
      <c r="H29" s="43"/>
      <c r="I29" s="43"/>
      <c r="J29" s="112"/>
      <c r="K29" s="43"/>
      <c r="L29" s="43"/>
      <c r="M29" s="8"/>
      <c r="N29" s="117"/>
      <c r="O29" s="118"/>
      <c r="P29" s="118"/>
      <c r="Q29" s="118"/>
      <c r="R29" s="119">
        <f>SUM(R25:R28)</f>
        <v>810</v>
      </c>
    </row>
    <row r="30" spans="1:26" ht="63" customHeight="1">
      <c r="D30" s="43"/>
      <c r="J30" s="112"/>
    </row>
    <row r="31" spans="1:26" ht="30.75" customHeight="1">
      <c r="A31" s="9"/>
      <c r="B31" s="9">
        <v>5</v>
      </c>
      <c r="C31" s="69" t="s">
        <v>68</v>
      </c>
      <c r="D31" s="70" t="s">
        <v>24</v>
      </c>
      <c r="E31" s="71" t="s">
        <v>178</v>
      </c>
      <c r="F31" s="71" t="s">
        <v>184</v>
      </c>
      <c r="G31" s="80" t="s">
        <v>185</v>
      </c>
      <c r="H31" s="71" t="s">
        <v>179</v>
      </c>
      <c r="I31" s="72" t="s">
        <v>180</v>
      </c>
      <c r="J31" s="83" t="s">
        <v>187</v>
      </c>
      <c r="K31" s="75" t="s">
        <v>181</v>
      </c>
      <c r="L31" s="76" t="s">
        <v>182</v>
      </c>
      <c r="M31" s="71" t="s">
        <v>188</v>
      </c>
      <c r="N31" s="71" t="s">
        <v>161</v>
      </c>
      <c r="O31" s="71" t="s">
        <v>189</v>
      </c>
      <c r="P31" s="71" t="s">
        <v>166</v>
      </c>
      <c r="Q31" s="71" t="s">
        <v>190</v>
      </c>
      <c r="R31" s="71" t="s">
        <v>191</v>
      </c>
      <c r="S31" s="9"/>
      <c r="T31" s="9"/>
      <c r="U31" s="9"/>
      <c r="V31" s="9"/>
      <c r="W31" s="9"/>
      <c r="X31" s="9"/>
      <c r="Y31" s="9"/>
      <c r="Z31" s="9"/>
    </row>
    <row r="32" spans="1:26" ht="24.75" customHeight="1">
      <c r="C32" s="12" t="s">
        <v>71</v>
      </c>
      <c r="D32" s="78">
        <v>17</v>
      </c>
      <c r="E32" s="79" t="s">
        <v>221</v>
      </c>
      <c r="F32" s="79">
        <v>168</v>
      </c>
      <c r="G32" s="85">
        <v>160</v>
      </c>
      <c r="H32" s="116" t="s">
        <v>196</v>
      </c>
      <c r="I32" s="82">
        <v>168</v>
      </c>
      <c r="J32" s="84">
        <f t="shared" ref="J32:J35" si="8">210-I32</f>
        <v>42</v>
      </c>
      <c r="K32" s="86" t="s">
        <v>222</v>
      </c>
      <c r="L32" s="120" t="s">
        <v>215</v>
      </c>
      <c r="M32" s="88">
        <v>160</v>
      </c>
      <c r="N32" s="89">
        <v>10</v>
      </c>
      <c r="O32" s="89"/>
      <c r="P32" s="89"/>
      <c r="Q32" s="91">
        <v>50</v>
      </c>
      <c r="R32" s="93">
        <f t="shared" ref="R32:R35" si="9">SUM(M32:Q32)</f>
        <v>220</v>
      </c>
    </row>
    <row r="33" spans="1:26" ht="24.75" customHeight="1">
      <c r="C33" s="14" t="s">
        <v>74</v>
      </c>
      <c r="D33" s="78">
        <v>18</v>
      </c>
      <c r="E33" s="92" t="s">
        <v>223</v>
      </c>
      <c r="F33" s="92">
        <v>117</v>
      </c>
      <c r="G33" s="95">
        <v>119</v>
      </c>
      <c r="H33" s="121" t="s">
        <v>209</v>
      </c>
      <c r="I33" s="96">
        <v>122</v>
      </c>
      <c r="J33" s="97">
        <f t="shared" si="8"/>
        <v>88</v>
      </c>
      <c r="K33" s="98" t="s">
        <v>222</v>
      </c>
      <c r="L33" s="122" t="s">
        <v>215</v>
      </c>
      <c r="M33" s="100">
        <v>160</v>
      </c>
      <c r="N33" s="102">
        <v>10</v>
      </c>
      <c r="O33" s="102"/>
      <c r="P33" s="102"/>
      <c r="Q33" s="104"/>
      <c r="R33" s="106">
        <f t="shared" si="9"/>
        <v>170</v>
      </c>
    </row>
    <row r="34" spans="1:26" ht="24.75" customHeight="1">
      <c r="C34" s="15" t="s">
        <v>77</v>
      </c>
      <c r="D34" s="78">
        <v>19</v>
      </c>
      <c r="E34" s="92" t="s">
        <v>224</v>
      </c>
      <c r="F34" s="92">
        <v>142</v>
      </c>
      <c r="G34" s="95">
        <v>159</v>
      </c>
      <c r="H34" s="94" t="s">
        <v>196</v>
      </c>
      <c r="I34" s="96">
        <v>159</v>
      </c>
      <c r="J34" s="97">
        <f t="shared" si="8"/>
        <v>51</v>
      </c>
      <c r="K34" s="98" t="s">
        <v>225</v>
      </c>
      <c r="L34" s="122" t="s">
        <v>226</v>
      </c>
      <c r="M34" s="100">
        <v>160</v>
      </c>
      <c r="N34" s="102">
        <v>10</v>
      </c>
      <c r="O34" s="102"/>
      <c r="P34" s="102"/>
      <c r="Q34" s="104"/>
      <c r="R34" s="106">
        <f t="shared" si="9"/>
        <v>170</v>
      </c>
    </row>
    <row r="35" spans="1:26" ht="24.75" customHeight="1">
      <c r="B35" s="90"/>
      <c r="C35" s="17" t="s">
        <v>80</v>
      </c>
      <c r="D35" s="61">
        <v>20</v>
      </c>
      <c r="E35" s="101" t="s">
        <v>227</v>
      </c>
      <c r="F35" s="101">
        <v>170</v>
      </c>
      <c r="G35" s="109">
        <v>166</v>
      </c>
      <c r="H35" s="60" t="s">
        <v>196</v>
      </c>
      <c r="I35" s="103">
        <v>170</v>
      </c>
      <c r="J35" s="105">
        <f t="shared" si="8"/>
        <v>40</v>
      </c>
      <c r="K35" s="108" t="s">
        <v>228</v>
      </c>
      <c r="L35" s="123" t="s">
        <v>215</v>
      </c>
      <c r="M35" s="111">
        <v>160</v>
      </c>
      <c r="N35" s="113">
        <v>10</v>
      </c>
      <c r="O35" s="113">
        <v>40</v>
      </c>
      <c r="P35" s="113">
        <v>50</v>
      </c>
      <c r="Q35" s="114">
        <v>50</v>
      </c>
      <c r="R35" s="115">
        <f t="shared" si="9"/>
        <v>310</v>
      </c>
    </row>
    <row r="36" spans="1:26" ht="24" customHeight="1">
      <c r="C36" s="43"/>
      <c r="D36" s="43"/>
      <c r="E36" s="43"/>
      <c r="F36" s="43"/>
      <c r="G36" s="43"/>
      <c r="H36" s="43"/>
      <c r="I36" s="43"/>
      <c r="J36" s="112"/>
      <c r="K36" s="43"/>
      <c r="L36" s="43"/>
      <c r="M36" s="8"/>
      <c r="N36" s="117"/>
      <c r="O36" s="118"/>
      <c r="P36" s="118"/>
      <c r="Q36" s="118"/>
      <c r="R36" s="119">
        <f>SUM(R32:R35)</f>
        <v>870</v>
      </c>
    </row>
    <row r="37" spans="1:26" ht="63" customHeight="1">
      <c r="D37" s="43"/>
      <c r="J37" s="112"/>
    </row>
    <row r="38" spans="1:26" ht="30.75" customHeight="1">
      <c r="A38" s="9"/>
      <c r="B38" s="9">
        <v>6</v>
      </c>
      <c r="C38" s="69" t="s">
        <v>124</v>
      </c>
      <c r="D38" s="70" t="s">
        <v>24</v>
      </c>
      <c r="E38" s="71" t="s">
        <v>178</v>
      </c>
      <c r="F38" s="71" t="s">
        <v>184</v>
      </c>
      <c r="G38" s="80" t="s">
        <v>185</v>
      </c>
      <c r="H38" s="71" t="s">
        <v>179</v>
      </c>
      <c r="I38" s="72" t="s">
        <v>180</v>
      </c>
      <c r="J38" s="83" t="s">
        <v>187</v>
      </c>
      <c r="K38" s="75" t="s">
        <v>181</v>
      </c>
      <c r="L38" s="76" t="s">
        <v>182</v>
      </c>
      <c r="M38" s="71" t="s">
        <v>188</v>
      </c>
      <c r="N38" s="71" t="s">
        <v>161</v>
      </c>
      <c r="O38" s="71" t="s">
        <v>189</v>
      </c>
      <c r="P38" s="71" t="s">
        <v>166</v>
      </c>
      <c r="Q38" s="71" t="s">
        <v>190</v>
      </c>
      <c r="R38" s="71" t="s">
        <v>191</v>
      </c>
      <c r="S38" s="9"/>
      <c r="T38" s="9"/>
      <c r="U38" s="9"/>
      <c r="V38" s="9"/>
      <c r="W38" s="9"/>
      <c r="X38" s="9"/>
      <c r="Y38" s="9"/>
      <c r="Z38" s="9"/>
    </row>
    <row r="39" spans="1:26" ht="24.75" customHeight="1">
      <c r="C39" s="12" t="s">
        <v>127</v>
      </c>
      <c r="D39" s="78">
        <v>21</v>
      </c>
      <c r="E39" s="79" t="s">
        <v>229</v>
      </c>
      <c r="F39" s="79">
        <v>174</v>
      </c>
      <c r="G39" s="85">
        <v>167</v>
      </c>
      <c r="H39" s="116" t="s">
        <v>196</v>
      </c>
      <c r="I39" s="82">
        <v>174</v>
      </c>
      <c r="J39" s="84">
        <f t="shared" ref="J39:J42" si="10">210-I39</f>
        <v>36</v>
      </c>
      <c r="K39" s="86" t="s">
        <v>230</v>
      </c>
      <c r="L39" s="120" t="s">
        <v>231</v>
      </c>
      <c r="M39" s="88">
        <v>160</v>
      </c>
      <c r="N39" s="89">
        <v>10</v>
      </c>
      <c r="O39" s="89">
        <v>40</v>
      </c>
      <c r="P39" s="89"/>
      <c r="Q39" s="91"/>
      <c r="R39" s="93">
        <f t="shared" ref="R39:R42" si="11">SUM(M39:Q39)</f>
        <v>210</v>
      </c>
    </row>
    <row r="40" spans="1:26" ht="24.75" customHeight="1">
      <c r="C40" s="14" t="s">
        <v>130</v>
      </c>
      <c r="D40" s="78">
        <v>22</v>
      </c>
      <c r="E40" s="92" t="s">
        <v>232</v>
      </c>
      <c r="F40" s="92">
        <v>136</v>
      </c>
      <c r="G40" s="95">
        <v>141</v>
      </c>
      <c r="H40" s="94" t="s">
        <v>196</v>
      </c>
      <c r="I40" s="96">
        <v>136</v>
      </c>
      <c r="J40" s="97">
        <f t="shared" si="10"/>
        <v>74</v>
      </c>
      <c r="K40" s="98" t="s">
        <v>233</v>
      </c>
      <c r="L40" s="122" t="s">
        <v>231</v>
      </c>
      <c r="M40" s="100">
        <v>160</v>
      </c>
      <c r="N40" s="102"/>
      <c r="O40" s="102">
        <v>40</v>
      </c>
      <c r="P40" s="102"/>
      <c r="Q40" s="104">
        <v>50</v>
      </c>
      <c r="R40" s="106">
        <f t="shared" si="11"/>
        <v>250</v>
      </c>
    </row>
    <row r="41" spans="1:26" ht="24.75" customHeight="1">
      <c r="C41" s="15" t="s">
        <v>133</v>
      </c>
      <c r="D41" s="78">
        <v>23</v>
      </c>
      <c r="E41" s="92" t="s">
        <v>234</v>
      </c>
      <c r="F41" s="92">
        <v>173</v>
      </c>
      <c r="G41" s="95">
        <v>192</v>
      </c>
      <c r="H41" s="121" t="s">
        <v>235</v>
      </c>
      <c r="I41" s="96">
        <v>194</v>
      </c>
      <c r="J41" s="97">
        <f t="shared" si="10"/>
        <v>16</v>
      </c>
      <c r="K41" s="98" t="s">
        <v>236</v>
      </c>
      <c r="L41" s="122" t="s">
        <v>231</v>
      </c>
      <c r="M41" s="100">
        <v>160</v>
      </c>
      <c r="N41" s="102">
        <v>10</v>
      </c>
      <c r="O41" s="102"/>
      <c r="P41" s="102"/>
      <c r="Q41" s="104"/>
      <c r="R41" s="106">
        <f t="shared" si="11"/>
        <v>170</v>
      </c>
    </row>
    <row r="42" spans="1:26" ht="24.75" customHeight="1">
      <c r="B42" s="90"/>
      <c r="C42" s="17" t="s">
        <v>136</v>
      </c>
      <c r="D42" s="61">
        <v>24</v>
      </c>
      <c r="E42" s="101" t="s">
        <v>237</v>
      </c>
      <c r="F42" s="101">
        <v>180</v>
      </c>
      <c r="G42" s="109">
        <v>186</v>
      </c>
      <c r="H42" s="124" t="s">
        <v>238</v>
      </c>
      <c r="I42" s="103">
        <v>183</v>
      </c>
      <c r="J42" s="105">
        <f t="shared" si="10"/>
        <v>27</v>
      </c>
      <c r="K42" s="108" t="s">
        <v>239</v>
      </c>
      <c r="L42" s="123" t="s">
        <v>231</v>
      </c>
      <c r="M42" s="111">
        <v>160</v>
      </c>
      <c r="N42" s="113">
        <v>10</v>
      </c>
      <c r="O42" s="113">
        <v>40</v>
      </c>
      <c r="P42" s="113"/>
      <c r="Q42" s="114">
        <v>50</v>
      </c>
      <c r="R42" s="115">
        <f t="shared" si="11"/>
        <v>260</v>
      </c>
    </row>
    <row r="43" spans="1:26" ht="24" customHeight="1">
      <c r="C43" s="43"/>
      <c r="D43" s="43"/>
      <c r="E43" s="43"/>
      <c r="F43" s="43"/>
      <c r="G43" s="43"/>
      <c r="H43" s="43"/>
      <c r="I43" s="43"/>
      <c r="J43" s="112"/>
      <c r="K43" s="43"/>
      <c r="L43" s="43"/>
      <c r="M43" s="8"/>
      <c r="N43" s="117"/>
      <c r="O43" s="118"/>
      <c r="P43" s="118"/>
      <c r="Q43" s="118"/>
      <c r="R43" s="119">
        <f>SUM(R39:R42)</f>
        <v>890</v>
      </c>
    </row>
    <row r="44" spans="1:26" ht="63.75" customHeight="1">
      <c r="D44" s="43"/>
      <c r="J44" s="112"/>
    </row>
    <row r="45" spans="1:26" ht="30.75" customHeight="1">
      <c r="A45" s="9"/>
      <c r="B45" s="9">
        <v>7</v>
      </c>
      <c r="C45" s="69" t="s">
        <v>107</v>
      </c>
      <c r="D45" s="70" t="s">
        <v>24</v>
      </c>
      <c r="E45" s="71" t="s">
        <v>178</v>
      </c>
      <c r="F45" s="71" t="s">
        <v>184</v>
      </c>
      <c r="G45" s="80" t="s">
        <v>185</v>
      </c>
      <c r="H45" s="71" t="s">
        <v>179</v>
      </c>
      <c r="I45" s="72" t="s">
        <v>180</v>
      </c>
      <c r="J45" s="83" t="s">
        <v>187</v>
      </c>
      <c r="K45" s="75" t="s">
        <v>181</v>
      </c>
      <c r="L45" s="76" t="s">
        <v>182</v>
      </c>
      <c r="M45" s="71" t="s">
        <v>188</v>
      </c>
      <c r="N45" s="71" t="s">
        <v>161</v>
      </c>
      <c r="O45" s="71" t="s">
        <v>189</v>
      </c>
      <c r="P45" s="71" t="s">
        <v>166</v>
      </c>
      <c r="Q45" s="71" t="s">
        <v>190</v>
      </c>
      <c r="R45" s="71" t="s">
        <v>191</v>
      </c>
      <c r="S45" s="9"/>
      <c r="T45" s="9"/>
      <c r="U45" s="9"/>
      <c r="V45" s="9"/>
      <c r="W45" s="9"/>
      <c r="X45" s="9"/>
      <c r="Y45" s="9"/>
      <c r="Z45" s="9"/>
    </row>
    <row r="46" spans="1:26" ht="24.75" customHeight="1">
      <c r="B46" s="90"/>
      <c r="C46" s="12" t="s">
        <v>110</v>
      </c>
      <c r="D46" s="78">
        <v>25</v>
      </c>
      <c r="E46" s="79" t="s">
        <v>240</v>
      </c>
      <c r="F46" s="79">
        <v>170</v>
      </c>
      <c r="G46" s="85">
        <v>168</v>
      </c>
      <c r="H46" s="81" t="s">
        <v>186</v>
      </c>
      <c r="I46" s="82">
        <v>174</v>
      </c>
      <c r="J46" s="84">
        <f t="shared" ref="J46:J49" si="12">210-I46</f>
        <v>36</v>
      </c>
      <c r="K46" s="86" t="s">
        <v>241</v>
      </c>
      <c r="L46" s="120" t="s">
        <v>194</v>
      </c>
      <c r="M46" s="88">
        <v>160</v>
      </c>
      <c r="N46" s="89">
        <v>10</v>
      </c>
      <c r="O46" s="89">
        <v>40</v>
      </c>
      <c r="P46" s="89"/>
      <c r="Q46" s="91"/>
      <c r="R46" s="93">
        <f t="shared" ref="R46:R49" si="13">SUM(M46:Q46)</f>
        <v>210</v>
      </c>
    </row>
    <row r="47" spans="1:26" ht="24.75" customHeight="1">
      <c r="C47" s="14" t="s">
        <v>113</v>
      </c>
      <c r="D47" s="78">
        <v>26</v>
      </c>
      <c r="E47" s="92" t="s">
        <v>242</v>
      </c>
      <c r="F47" s="92">
        <v>149</v>
      </c>
      <c r="G47" s="95">
        <v>156</v>
      </c>
      <c r="H47" s="94" t="s">
        <v>196</v>
      </c>
      <c r="I47" s="96">
        <v>149</v>
      </c>
      <c r="J47" s="97">
        <f t="shared" si="12"/>
        <v>61</v>
      </c>
      <c r="K47" s="98" t="s">
        <v>243</v>
      </c>
      <c r="L47" s="122" t="s">
        <v>194</v>
      </c>
      <c r="M47" s="100">
        <v>160</v>
      </c>
      <c r="N47" s="102"/>
      <c r="O47" s="102">
        <v>40</v>
      </c>
      <c r="P47" s="102"/>
      <c r="Q47" s="104"/>
      <c r="R47" s="106">
        <f t="shared" si="13"/>
        <v>200</v>
      </c>
    </row>
    <row r="48" spans="1:26" ht="24.75" customHeight="1">
      <c r="C48" s="15" t="s">
        <v>116</v>
      </c>
      <c r="D48" s="78">
        <v>27</v>
      </c>
      <c r="E48" s="92" t="s">
        <v>244</v>
      </c>
      <c r="F48" s="92">
        <v>176</v>
      </c>
      <c r="G48" s="95">
        <v>169</v>
      </c>
      <c r="H48" s="94" t="s">
        <v>196</v>
      </c>
      <c r="I48" s="96">
        <v>176</v>
      </c>
      <c r="J48" s="97">
        <f t="shared" si="12"/>
        <v>34</v>
      </c>
      <c r="K48" s="98" t="s">
        <v>245</v>
      </c>
      <c r="L48" s="122" t="s">
        <v>194</v>
      </c>
      <c r="M48" s="100">
        <v>160</v>
      </c>
      <c r="N48" s="102"/>
      <c r="O48" s="102"/>
      <c r="P48" s="102"/>
      <c r="Q48" s="104"/>
      <c r="R48" s="106">
        <f t="shared" si="13"/>
        <v>160</v>
      </c>
    </row>
    <row r="49" spans="1:26" ht="24.75" customHeight="1">
      <c r="C49" s="17" t="s">
        <v>119</v>
      </c>
      <c r="D49" s="61">
        <v>28</v>
      </c>
      <c r="E49" s="101" t="s">
        <v>246</v>
      </c>
      <c r="F49" s="101">
        <v>177</v>
      </c>
      <c r="G49" s="109">
        <v>163</v>
      </c>
      <c r="H49" s="60" t="s">
        <v>196</v>
      </c>
      <c r="I49" s="103">
        <v>177</v>
      </c>
      <c r="J49" s="105">
        <f t="shared" si="12"/>
        <v>33</v>
      </c>
      <c r="K49" s="108" t="s">
        <v>245</v>
      </c>
      <c r="L49" s="123" t="s">
        <v>194</v>
      </c>
      <c r="M49" s="111">
        <v>160</v>
      </c>
      <c r="N49" s="113"/>
      <c r="O49" s="113"/>
      <c r="P49" s="113"/>
      <c r="Q49" s="114"/>
      <c r="R49" s="115">
        <f t="shared" si="13"/>
        <v>160</v>
      </c>
    </row>
    <row r="50" spans="1:26" ht="24" customHeight="1">
      <c r="C50" s="43"/>
      <c r="D50" s="43"/>
      <c r="E50" s="43"/>
      <c r="F50" s="43"/>
      <c r="G50" s="43"/>
      <c r="H50" s="43"/>
      <c r="I50" s="43"/>
      <c r="J50" s="112"/>
      <c r="K50" s="43"/>
      <c r="L50" s="43"/>
      <c r="M50" s="8"/>
      <c r="N50" s="117"/>
      <c r="O50" s="118"/>
      <c r="P50" s="118"/>
      <c r="Q50" s="118"/>
      <c r="R50" s="119">
        <f>SUM(R46:R49)</f>
        <v>730</v>
      </c>
    </row>
    <row r="51" spans="1:26" ht="63.75" customHeight="1">
      <c r="D51" s="43"/>
      <c r="J51" s="112"/>
    </row>
    <row r="52" spans="1:26" ht="30.75" customHeight="1">
      <c r="A52" s="9"/>
      <c r="B52" s="9">
        <v>8</v>
      </c>
      <c r="C52" s="69" t="s">
        <v>86</v>
      </c>
      <c r="D52" s="70" t="s">
        <v>24</v>
      </c>
      <c r="E52" s="71" t="s">
        <v>178</v>
      </c>
      <c r="F52" s="71" t="s">
        <v>184</v>
      </c>
      <c r="G52" s="80" t="s">
        <v>185</v>
      </c>
      <c r="H52" s="71" t="s">
        <v>179</v>
      </c>
      <c r="I52" s="72" t="s">
        <v>180</v>
      </c>
      <c r="J52" s="83" t="s">
        <v>187</v>
      </c>
      <c r="K52" s="75" t="s">
        <v>181</v>
      </c>
      <c r="L52" s="76" t="s">
        <v>182</v>
      </c>
      <c r="M52" s="71" t="s">
        <v>188</v>
      </c>
      <c r="N52" s="71" t="s">
        <v>161</v>
      </c>
      <c r="O52" s="71" t="s">
        <v>189</v>
      </c>
      <c r="P52" s="71" t="s">
        <v>166</v>
      </c>
      <c r="Q52" s="71" t="s">
        <v>190</v>
      </c>
      <c r="R52" s="71" t="s">
        <v>191</v>
      </c>
      <c r="S52" s="9"/>
      <c r="T52" s="9"/>
      <c r="U52" s="9"/>
      <c r="V52" s="9"/>
      <c r="W52" s="9"/>
      <c r="X52" s="9"/>
      <c r="Y52" s="9"/>
      <c r="Z52" s="9"/>
    </row>
    <row r="53" spans="1:26" ht="24.75" customHeight="1">
      <c r="C53" s="12" t="s">
        <v>90</v>
      </c>
      <c r="D53" s="78">
        <v>29</v>
      </c>
      <c r="E53" s="79" t="s">
        <v>247</v>
      </c>
      <c r="F53" s="79" t="s">
        <v>192</v>
      </c>
      <c r="G53" s="85">
        <v>96</v>
      </c>
      <c r="H53" s="335" t="s">
        <v>209</v>
      </c>
      <c r="I53" s="125">
        <v>101</v>
      </c>
      <c r="J53" s="84">
        <f t="shared" ref="J53:J56" si="14">210-I53</f>
        <v>109</v>
      </c>
      <c r="K53" s="86" t="s">
        <v>248</v>
      </c>
      <c r="L53" s="120" t="s">
        <v>226</v>
      </c>
      <c r="M53" s="88">
        <v>160</v>
      </c>
      <c r="N53" s="89">
        <v>10</v>
      </c>
      <c r="O53" s="89"/>
      <c r="P53" s="89"/>
      <c r="Q53" s="91">
        <v>50</v>
      </c>
      <c r="R53" s="93">
        <f t="shared" ref="R53:R56" si="15">SUM(M53:Q53)</f>
        <v>220</v>
      </c>
    </row>
    <row r="54" spans="1:26" ht="24.75" customHeight="1">
      <c r="B54" s="90"/>
      <c r="C54" s="14" t="s">
        <v>174</v>
      </c>
      <c r="D54" s="78">
        <v>30</v>
      </c>
      <c r="E54" s="92" t="s">
        <v>249</v>
      </c>
      <c r="F54" s="92">
        <v>154</v>
      </c>
      <c r="G54" s="95">
        <v>152</v>
      </c>
      <c r="H54" s="94" t="s">
        <v>196</v>
      </c>
      <c r="I54" s="96">
        <v>154</v>
      </c>
      <c r="J54" s="97">
        <f t="shared" si="14"/>
        <v>56</v>
      </c>
      <c r="K54" s="98" t="s">
        <v>248</v>
      </c>
      <c r="L54" s="122" t="s">
        <v>226</v>
      </c>
      <c r="M54" s="100">
        <v>160</v>
      </c>
      <c r="N54" s="102">
        <v>10</v>
      </c>
      <c r="O54" s="102"/>
      <c r="P54" s="102">
        <v>50</v>
      </c>
      <c r="Q54" s="104">
        <v>50</v>
      </c>
      <c r="R54" s="106">
        <f t="shared" si="15"/>
        <v>270</v>
      </c>
    </row>
    <row r="55" spans="1:26" ht="24.75" customHeight="1">
      <c r="C55" s="15" t="s">
        <v>96</v>
      </c>
      <c r="D55" s="78">
        <v>31</v>
      </c>
      <c r="E55" s="92" t="s">
        <v>250</v>
      </c>
      <c r="F55" s="92">
        <v>171</v>
      </c>
      <c r="G55" s="95">
        <v>167</v>
      </c>
      <c r="H55" s="121" t="s">
        <v>186</v>
      </c>
      <c r="I55" s="96">
        <v>175</v>
      </c>
      <c r="J55" s="97">
        <f t="shared" si="14"/>
        <v>35</v>
      </c>
      <c r="K55" s="98" t="s">
        <v>251</v>
      </c>
      <c r="L55" s="122" t="s">
        <v>226</v>
      </c>
      <c r="M55" s="100">
        <v>160</v>
      </c>
      <c r="N55" s="102">
        <v>10</v>
      </c>
      <c r="O55" s="102"/>
      <c r="P55" s="102"/>
      <c r="Q55" s="104"/>
      <c r="R55" s="106">
        <f t="shared" si="15"/>
        <v>170</v>
      </c>
    </row>
    <row r="56" spans="1:26" ht="24.75" customHeight="1">
      <c r="C56" s="17" t="s">
        <v>99</v>
      </c>
      <c r="D56" s="61">
        <v>32</v>
      </c>
      <c r="E56" s="101" t="s">
        <v>252</v>
      </c>
      <c r="F56" s="101">
        <v>191</v>
      </c>
      <c r="G56" s="109">
        <v>192</v>
      </c>
      <c r="H56" s="60" t="s">
        <v>196</v>
      </c>
      <c r="I56" s="103">
        <v>191</v>
      </c>
      <c r="J56" s="105">
        <f t="shared" si="14"/>
        <v>19</v>
      </c>
      <c r="K56" s="108" t="s">
        <v>253</v>
      </c>
      <c r="L56" s="123" t="s">
        <v>226</v>
      </c>
      <c r="M56" s="111">
        <v>160</v>
      </c>
      <c r="N56" s="113">
        <v>10</v>
      </c>
      <c r="O56" s="113"/>
      <c r="P56" s="113">
        <v>50</v>
      </c>
      <c r="Q56" s="114">
        <v>50</v>
      </c>
      <c r="R56" s="115">
        <f t="shared" si="15"/>
        <v>270</v>
      </c>
    </row>
    <row r="57" spans="1:26" ht="24" customHeight="1">
      <c r="C57" s="43"/>
      <c r="D57" s="43"/>
      <c r="E57" s="43"/>
      <c r="F57" s="43"/>
      <c r="G57" s="43"/>
      <c r="H57" s="43"/>
      <c r="I57" s="43"/>
      <c r="J57" s="112"/>
      <c r="K57" s="43"/>
      <c r="L57" s="43"/>
      <c r="M57" s="8"/>
      <c r="N57" s="117"/>
      <c r="O57" s="118"/>
      <c r="P57" s="118"/>
      <c r="Q57" s="118"/>
      <c r="R57" s="119">
        <f>SUM(R53:R56)</f>
        <v>930</v>
      </c>
    </row>
    <row r="58" spans="1:26" ht="63.75" customHeight="1">
      <c r="D58" s="43"/>
      <c r="J58" s="112"/>
    </row>
    <row r="59" spans="1:26" ht="30.75" customHeight="1">
      <c r="A59" s="9"/>
      <c r="B59" s="9">
        <v>9</v>
      </c>
      <c r="C59" s="69" t="s">
        <v>106</v>
      </c>
      <c r="D59" s="70" t="s">
        <v>24</v>
      </c>
      <c r="E59" s="71" t="s">
        <v>178</v>
      </c>
      <c r="F59" s="71" t="s">
        <v>184</v>
      </c>
      <c r="G59" s="80" t="s">
        <v>185</v>
      </c>
      <c r="H59" s="71" t="s">
        <v>179</v>
      </c>
      <c r="I59" s="72" t="s">
        <v>180</v>
      </c>
      <c r="J59" s="83" t="s">
        <v>187</v>
      </c>
      <c r="K59" s="75" t="s">
        <v>181</v>
      </c>
      <c r="L59" s="76" t="s">
        <v>182</v>
      </c>
      <c r="M59" s="71" t="s">
        <v>188</v>
      </c>
      <c r="N59" s="71" t="s">
        <v>161</v>
      </c>
      <c r="O59" s="71" t="s">
        <v>189</v>
      </c>
      <c r="P59" s="71" t="s">
        <v>166</v>
      </c>
      <c r="Q59" s="71" t="s">
        <v>190</v>
      </c>
      <c r="R59" s="71" t="s">
        <v>191</v>
      </c>
      <c r="S59" s="9"/>
      <c r="T59" s="9"/>
      <c r="U59" s="9"/>
      <c r="V59" s="9"/>
      <c r="W59" s="9"/>
      <c r="X59" s="9"/>
      <c r="Y59" s="9"/>
      <c r="Z59" s="9"/>
    </row>
    <row r="60" spans="1:26" ht="24.75" customHeight="1">
      <c r="B60" s="90"/>
      <c r="C60" s="12" t="s">
        <v>109</v>
      </c>
      <c r="D60" s="78">
        <v>33</v>
      </c>
      <c r="E60" s="79" t="s">
        <v>254</v>
      </c>
      <c r="F60" s="79">
        <v>202</v>
      </c>
      <c r="G60" s="85">
        <v>189</v>
      </c>
      <c r="H60" s="81" t="s">
        <v>255</v>
      </c>
      <c r="I60" s="82">
        <v>203</v>
      </c>
      <c r="J60" s="84">
        <f t="shared" ref="J60:J63" si="16">210-I60</f>
        <v>7</v>
      </c>
      <c r="K60" s="86" t="s">
        <v>202</v>
      </c>
      <c r="L60" s="120" t="s">
        <v>194</v>
      </c>
      <c r="M60" s="88">
        <v>160</v>
      </c>
      <c r="N60" s="89">
        <v>10</v>
      </c>
      <c r="O60" s="89"/>
      <c r="P60" s="89">
        <v>50</v>
      </c>
      <c r="Q60" s="91">
        <v>50</v>
      </c>
      <c r="R60" s="93">
        <f t="shared" ref="R60:R63" si="17">SUM(M60:Q60)</f>
        <v>270</v>
      </c>
    </row>
    <row r="61" spans="1:26" ht="24.75" customHeight="1">
      <c r="C61" s="14" t="s">
        <v>112</v>
      </c>
      <c r="D61" s="78">
        <v>34</v>
      </c>
      <c r="E61" s="92" t="s">
        <v>256</v>
      </c>
      <c r="F61" s="92">
        <v>127</v>
      </c>
      <c r="G61" s="95" t="s">
        <v>192</v>
      </c>
      <c r="H61" s="94" t="s">
        <v>196</v>
      </c>
      <c r="I61" s="96">
        <v>127</v>
      </c>
      <c r="J61" s="97">
        <f t="shared" si="16"/>
        <v>83</v>
      </c>
      <c r="K61" s="98" t="s">
        <v>257</v>
      </c>
      <c r="L61" s="122" t="s">
        <v>194</v>
      </c>
      <c r="M61" s="100">
        <v>160</v>
      </c>
      <c r="N61" s="102">
        <v>10</v>
      </c>
      <c r="O61" s="102"/>
      <c r="P61" s="102"/>
      <c r="Q61" s="104"/>
      <c r="R61" s="106">
        <f t="shared" si="17"/>
        <v>170</v>
      </c>
    </row>
    <row r="62" spans="1:26" ht="24.75" customHeight="1">
      <c r="C62" s="15" t="s">
        <v>115</v>
      </c>
      <c r="D62" s="78">
        <v>35</v>
      </c>
      <c r="E62" s="92" t="s">
        <v>258</v>
      </c>
      <c r="F62" s="92">
        <v>172</v>
      </c>
      <c r="G62" s="95">
        <v>167</v>
      </c>
      <c r="H62" s="94" t="s">
        <v>196</v>
      </c>
      <c r="I62" s="96">
        <v>172</v>
      </c>
      <c r="J62" s="97">
        <f t="shared" si="16"/>
        <v>38</v>
      </c>
      <c r="K62" s="98" t="s">
        <v>259</v>
      </c>
      <c r="L62" s="122" t="s">
        <v>194</v>
      </c>
      <c r="M62" s="100">
        <v>160</v>
      </c>
      <c r="N62" s="102">
        <v>10</v>
      </c>
      <c r="O62" s="102"/>
      <c r="P62" s="102"/>
      <c r="Q62" s="104">
        <v>50</v>
      </c>
      <c r="R62" s="106">
        <f t="shared" si="17"/>
        <v>220</v>
      </c>
    </row>
    <row r="63" spans="1:26" ht="24.75" customHeight="1">
      <c r="C63" s="17" t="s">
        <v>118</v>
      </c>
      <c r="D63" s="61">
        <v>36</v>
      </c>
      <c r="E63" s="101" t="s">
        <v>260</v>
      </c>
      <c r="F63" s="101">
        <v>198</v>
      </c>
      <c r="G63" s="109" t="s">
        <v>192</v>
      </c>
      <c r="H63" s="60" t="s">
        <v>196</v>
      </c>
      <c r="I63" s="103">
        <v>198</v>
      </c>
      <c r="J63" s="105">
        <f t="shared" si="16"/>
        <v>12</v>
      </c>
      <c r="K63" s="108" t="s">
        <v>257</v>
      </c>
      <c r="L63" s="123" t="s">
        <v>194</v>
      </c>
      <c r="M63" s="111">
        <v>160</v>
      </c>
      <c r="N63" s="113">
        <v>10</v>
      </c>
      <c r="O63" s="113">
        <v>40</v>
      </c>
      <c r="P63" s="113"/>
      <c r="Q63" s="114">
        <v>50</v>
      </c>
      <c r="R63" s="115">
        <f t="shared" si="17"/>
        <v>260</v>
      </c>
    </row>
    <row r="64" spans="1:26" ht="24" customHeight="1">
      <c r="C64" s="43"/>
      <c r="D64" s="43"/>
      <c r="E64" s="43"/>
      <c r="F64" s="43"/>
      <c r="G64" s="43"/>
      <c r="H64" s="43"/>
      <c r="I64" s="43"/>
      <c r="J64" s="112"/>
      <c r="K64" s="43"/>
      <c r="L64" s="43"/>
      <c r="M64" s="8"/>
      <c r="N64" s="117"/>
      <c r="O64" s="118"/>
      <c r="P64" s="118"/>
      <c r="Q64" s="118"/>
      <c r="R64" s="119">
        <f>SUM(R60:R63)</f>
        <v>920</v>
      </c>
    </row>
    <row r="65" spans="1:26" ht="63.75" customHeight="1">
      <c r="D65" s="43"/>
      <c r="J65" s="112"/>
    </row>
    <row r="66" spans="1:26" ht="30.75" customHeight="1">
      <c r="A66" s="9"/>
      <c r="B66" s="9">
        <v>10</v>
      </c>
      <c r="C66" s="69" t="s">
        <v>105</v>
      </c>
      <c r="D66" s="70" t="s">
        <v>24</v>
      </c>
      <c r="E66" s="71" t="s">
        <v>178</v>
      </c>
      <c r="F66" s="71" t="s">
        <v>184</v>
      </c>
      <c r="G66" s="80" t="s">
        <v>185</v>
      </c>
      <c r="H66" s="71" t="s">
        <v>179</v>
      </c>
      <c r="I66" s="72" t="s">
        <v>180</v>
      </c>
      <c r="J66" s="83" t="s">
        <v>187</v>
      </c>
      <c r="K66" s="75" t="s">
        <v>181</v>
      </c>
      <c r="L66" s="76" t="s">
        <v>182</v>
      </c>
      <c r="M66" s="71" t="s">
        <v>188</v>
      </c>
      <c r="N66" s="71" t="s">
        <v>161</v>
      </c>
      <c r="O66" s="71" t="s">
        <v>189</v>
      </c>
      <c r="P66" s="71" t="s">
        <v>166</v>
      </c>
      <c r="Q66" s="71" t="s">
        <v>190</v>
      </c>
      <c r="R66" s="71" t="s">
        <v>191</v>
      </c>
      <c r="S66" s="9"/>
      <c r="T66" s="9"/>
      <c r="U66" s="9"/>
      <c r="V66" s="9"/>
      <c r="W66" s="9"/>
      <c r="X66" s="9"/>
      <c r="Y66" s="9"/>
      <c r="Z66" s="9"/>
    </row>
    <row r="67" spans="1:26" ht="24.75" customHeight="1">
      <c r="C67" s="12" t="s">
        <v>108</v>
      </c>
      <c r="D67" s="78">
        <v>37</v>
      </c>
      <c r="E67" s="79" t="s">
        <v>261</v>
      </c>
      <c r="F67" s="79">
        <v>149</v>
      </c>
      <c r="G67" s="85">
        <v>161</v>
      </c>
      <c r="H67" s="30" t="s">
        <v>196</v>
      </c>
      <c r="I67" s="82">
        <v>161</v>
      </c>
      <c r="J67" s="84">
        <f t="shared" ref="J67:J70" si="18">210-I67</f>
        <v>49</v>
      </c>
      <c r="K67" s="86" t="s">
        <v>251</v>
      </c>
      <c r="L67" s="120" t="s">
        <v>226</v>
      </c>
      <c r="M67" s="88">
        <v>160</v>
      </c>
      <c r="N67" s="89">
        <v>10</v>
      </c>
      <c r="O67" s="89"/>
      <c r="P67" s="89"/>
      <c r="Q67" s="91">
        <v>50</v>
      </c>
      <c r="R67" s="93">
        <f t="shared" ref="R67:R70" si="19">SUM(M67:Q67)</f>
        <v>220</v>
      </c>
    </row>
    <row r="68" spans="1:26" ht="24.75" customHeight="1">
      <c r="B68" s="90"/>
      <c r="C68" s="15" t="s">
        <v>111</v>
      </c>
      <c r="D68" s="78">
        <v>38</v>
      </c>
      <c r="E68" s="92" t="s">
        <v>262</v>
      </c>
      <c r="F68" s="92">
        <v>144</v>
      </c>
      <c r="G68" s="95">
        <v>151</v>
      </c>
      <c r="H68" s="121" t="s">
        <v>209</v>
      </c>
      <c r="I68" s="96">
        <v>149</v>
      </c>
      <c r="J68" s="97">
        <f t="shared" si="18"/>
        <v>61</v>
      </c>
      <c r="K68" s="98" t="s">
        <v>263</v>
      </c>
      <c r="L68" s="122" t="s">
        <v>226</v>
      </c>
      <c r="M68" s="100">
        <v>160</v>
      </c>
      <c r="N68" s="102">
        <v>10</v>
      </c>
      <c r="O68" s="102"/>
      <c r="P68" s="102"/>
      <c r="Q68" s="104">
        <v>50</v>
      </c>
      <c r="R68" s="106">
        <f t="shared" si="19"/>
        <v>220</v>
      </c>
    </row>
    <row r="69" spans="1:26" ht="24.75" customHeight="1">
      <c r="C69" s="14" t="s">
        <v>114</v>
      </c>
      <c r="D69" s="78">
        <v>39</v>
      </c>
      <c r="E69" s="92" t="s">
        <v>264</v>
      </c>
      <c r="F69" s="92">
        <v>166</v>
      </c>
      <c r="G69" s="95">
        <v>175</v>
      </c>
      <c r="H69" s="94" t="s">
        <v>196</v>
      </c>
      <c r="I69" s="96">
        <v>166</v>
      </c>
      <c r="J69" s="97">
        <f t="shared" si="18"/>
        <v>44</v>
      </c>
      <c r="K69" s="98" t="s">
        <v>265</v>
      </c>
      <c r="L69" s="122" t="s">
        <v>226</v>
      </c>
      <c r="M69" s="100">
        <v>160</v>
      </c>
      <c r="N69" s="102">
        <v>10</v>
      </c>
      <c r="O69" s="102"/>
      <c r="P69" s="102">
        <v>50</v>
      </c>
      <c r="Q69" s="104">
        <v>50</v>
      </c>
      <c r="R69" s="106">
        <f t="shared" si="19"/>
        <v>270</v>
      </c>
    </row>
    <row r="70" spans="1:26" ht="24.75" customHeight="1">
      <c r="C70" s="17" t="s">
        <v>117</v>
      </c>
      <c r="D70" s="61">
        <v>40</v>
      </c>
      <c r="E70" s="101" t="s">
        <v>266</v>
      </c>
      <c r="F70" s="101">
        <v>177</v>
      </c>
      <c r="G70" s="109">
        <v>189</v>
      </c>
      <c r="H70" s="60" t="s">
        <v>196</v>
      </c>
      <c r="I70" s="103">
        <v>189</v>
      </c>
      <c r="J70" s="105">
        <f t="shared" si="18"/>
        <v>21</v>
      </c>
      <c r="K70" s="108" t="s">
        <v>263</v>
      </c>
      <c r="L70" s="123" t="s">
        <v>226</v>
      </c>
      <c r="M70" s="111">
        <v>160</v>
      </c>
      <c r="N70" s="113">
        <v>10</v>
      </c>
      <c r="O70" s="113"/>
      <c r="P70" s="113"/>
      <c r="Q70" s="114"/>
      <c r="R70" s="115">
        <f t="shared" si="19"/>
        <v>170</v>
      </c>
    </row>
    <row r="71" spans="1:26" ht="24" customHeight="1">
      <c r="C71" s="43"/>
      <c r="D71" s="43"/>
      <c r="E71" s="43"/>
      <c r="F71" s="43"/>
      <c r="G71" s="43"/>
      <c r="H71" s="43"/>
      <c r="I71" s="43"/>
      <c r="J71" s="112"/>
      <c r="K71" s="43"/>
      <c r="L71" s="43"/>
      <c r="M71" s="8"/>
      <c r="N71" s="117"/>
      <c r="O71" s="118"/>
      <c r="P71" s="118"/>
      <c r="Q71" s="118"/>
      <c r="R71" s="119">
        <f>SUM(R67:R70)</f>
        <v>880</v>
      </c>
    </row>
    <row r="72" spans="1:26" ht="75" customHeight="1">
      <c r="D72" s="43"/>
      <c r="J72" s="112"/>
    </row>
    <row r="73" spans="1:26" ht="30.75" customHeight="1">
      <c r="A73" s="9"/>
      <c r="B73" s="9">
        <v>11</v>
      </c>
      <c r="C73" s="69" t="s">
        <v>88</v>
      </c>
      <c r="D73" s="70" t="s">
        <v>24</v>
      </c>
      <c r="E73" s="71" t="s">
        <v>178</v>
      </c>
      <c r="F73" s="71" t="s">
        <v>184</v>
      </c>
      <c r="G73" s="80" t="s">
        <v>185</v>
      </c>
      <c r="H73" s="71" t="s">
        <v>179</v>
      </c>
      <c r="I73" s="72" t="s">
        <v>180</v>
      </c>
      <c r="J73" s="83" t="s">
        <v>187</v>
      </c>
      <c r="K73" s="75" t="s">
        <v>181</v>
      </c>
      <c r="L73" s="76" t="s">
        <v>182</v>
      </c>
      <c r="M73" s="71" t="s">
        <v>188</v>
      </c>
      <c r="N73" s="71" t="s">
        <v>161</v>
      </c>
      <c r="O73" s="71" t="s">
        <v>189</v>
      </c>
      <c r="P73" s="71" t="s">
        <v>166</v>
      </c>
      <c r="Q73" s="71" t="s">
        <v>190</v>
      </c>
      <c r="R73" s="71" t="s">
        <v>191</v>
      </c>
      <c r="S73" s="9"/>
      <c r="T73" s="9"/>
      <c r="U73" s="9"/>
      <c r="V73" s="9"/>
      <c r="W73" s="9"/>
      <c r="X73" s="9"/>
      <c r="Y73" s="9"/>
      <c r="Z73" s="9"/>
    </row>
    <row r="74" spans="1:26" ht="24.75" customHeight="1">
      <c r="C74" s="12" t="s">
        <v>92</v>
      </c>
      <c r="D74" s="78">
        <v>41</v>
      </c>
      <c r="E74" s="79" t="s">
        <v>267</v>
      </c>
      <c r="F74" s="79">
        <v>192</v>
      </c>
      <c r="G74" s="85">
        <v>187</v>
      </c>
      <c r="H74" s="116" t="s">
        <v>196</v>
      </c>
      <c r="I74" s="82">
        <v>192</v>
      </c>
      <c r="J74" s="84">
        <f t="shared" ref="J74:J77" si="20">210-I74</f>
        <v>18</v>
      </c>
      <c r="K74" s="86" t="s">
        <v>268</v>
      </c>
      <c r="L74" s="120" t="s">
        <v>194</v>
      </c>
      <c r="M74" s="88">
        <v>160</v>
      </c>
      <c r="N74" s="89">
        <v>10</v>
      </c>
      <c r="O74" s="89"/>
      <c r="P74" s="89">
        <v>50</v>
      </c>
      <c r="Q74" s="91">
        <v>50</v>
      </c>
      <c r="R74" s="93">
        <f t="shared" ref="R74:R77" si="21">SUM(M74:Q74)</f>
        <v>270</v>
      </c>
    </row>
    <row r="75" spans="1:26" ht="24.75" customHeight="1">
      <c r="C75" s="16" t="s">
        <v>95</v>
      </c>
      <c r="D75" s="78">
        <v>42</v>
      </c>
      <c r="E75" s="92" t="s">
        <v>269</v>
      </c>
      <c r="F75" s="92">
        <v>156</v>
      </c>
      <c r="G75" s="95">
        <v>160</v>
      </c>
      <c r="H75" s="94" t="s">
        <v>196</v>
      </c>
      <c r="I75" s="96">
        <v>156</v>
      </c>
      <c r="J75" s="97">
        <f t="shared" si="20"/>
        <v>54</v>
      </c>
      <c r="K75" s="98" t="s">
        <v>197</v>
      </c>
      <c r="L75" s="122" t="s">
        <v>194</v>
      </c>
      <c r="M75" s="100">
        <v>160</v>
      </c>
      <c r="N75" s="102">
        <v>10</v>
      </c>
      <c r="O75" s="102"/>
      <c r="P75" s="102"/>
      <c r="Q75" s="104">
        <v>50</v>
      </c>
      <c r="R75" s="106">
        <f t="shared" si="21"/>
        <v>220</v>
      </c>
    </row>
    <row r="76" spans="1:26" ht="24.75" customHeight="1">
      <c r="C76" s="14" t="s">
        <v>98</v>
      </c>
      <c r="D76" s="78">
        <v>43</v>
      </c>
      <c r="E76" s="92" t="s">
        <v>270</v>
      </c>
      <c r="F76" s="92">
        <v>173</v>
      </c>
      <c r="G76" s="95" t="s">
        <v>192</v>
      </c>
      <c r="H76" s="94" t="s">
        <v>196</v>
      </c>
      <c r="I76" s="96">
        <v>173</v>
      </c>
      <c r="J76" s="97">
        <f t="shared" si="20"/>
        <v>37</v>
      </c>
      <c r="K76" s="98" t="s">
        <v>271</v>
      </c>
      <c r="L76" s="122" t="s">
        <v>215</v>
      </c>
      <c r="M76" s="100">
        <v>160</v>
      </c>
      <c r="N76" s="102">
        <v>10</v>
      </c>
      <c r="O76" s="102"/>
      <c r="P76" s="102"/>
      <c r="Q76" s="104">
        <v>50</v>
      </c>
      <c r="R76" s="106">
        <f t="shared" si="21"/>
        <v>220</v>
      </c>
    </row>
    <row r="77" spans="1:26" ht="24.75" customHeight="1">
      <c r="B77" s="90"/>
      <c r="C77" s="28" t="s">
        <v>101</v>
      </c>
      <c r="D77" s="61">
        <v>44</v>
      </c>
      <c r="E77" s="101" t="s">
        <v>272</v>
      </c>
      <c r="F77" s="101">
        <v>196</v>
      </c>
      <c r="G77" s="109">
        <v>197</v>
      </c>
      <c r="H77" s="60" t="s">
        <v>196</v>
      </c>
      <c r="I77" s="103">
        <v>196</v>
      </c>
      <c r="J77" s="105">
        <f t="shared" si="20"/>
        <v>14</v>
      </c>
      <c r="K77" s="108" t="s">
        <v>197</v>
      </c>
      <c r="L77" s="123" t="s">
        <v>194</v>
      </c>
      <c r="M77" s="111">
        <v>160</v>
      </c>
      <c r="N77" s="113">
        <v>10</v>
      </c>
      <c r="O77" s="113"/>
      <c r="P77" s="113">
        <v>50</v>
      </c>
      <c r="Q77" s="114">
        <v>50</v>
      </c>
      <c r="R77" s="115">
        <f t="shared" si="21"/>
        <v>270</v>
      </c>
    </row>
    <row r="78" spans="1:26" ht="24" customHeight="1">
      <c r="C78" s="43"/>
      <c r="D78" s="43"/>
      <c r="E78" s="43"/>
      <c r="F78" s="43"/>
      <c r="G78" s="43"/>
      <c r="H78" s="43"/>
      <c r="I78" s="43"/>
      <c r="J78" s="112"/>
      <c r="K78" s="43"/>
      <c r="L78" s="43"/>
      <c r="M78" s="8"/>
      <c r="N78" s="117"/>
      <c r="O78" s="118"/>
      <c r="P78" s="118"/>
      <c r="Q78" s="118"/>
      <c r="R78" s="119">
        <f>SUM(R74:R77)</f>
        <v>980</v>
      </c>
    </row>
    <row r="79" spans="1:26" ht="63.75" customHeight="1">
      <c r="D79" s="43"/>
      <c r="J79" s="112"/>
    </row>
    <row r="80" spans="1:26" ht="30.75" customHeight="1">
      <c r="A80" s="9"/>
      <c r="B80" s="9">
        <v>12</v>
      </c>
      <c r="C80" s="69" t="s">
        <v>123</v>
      </c>
      <c r="D80" s="70" t="s">
        <v>24</v>
      </c>
      <c r="E80" s="71" t="s">
        <v>178</v>
      </c>
      <c r="F80" s="71" t="s">
        <v>184</v>
      </c>
      <c r="G80" s="80" t="s">
        <v>185</v>
      </c>
      <c r="H80" s="71" t="s">
        <v>179</v>
      </c>
      <c r="I80" s="72" t="s">
        <v>180</v>
      </c>
      <c r="J80" s="83" t="s">
        <v>187</v>
      </c>
      <c r="K80" s="75" t="s">
        <v>181</v>
      </c>
      <c r="L80" s="76" t="s">
        <v>182</v>
      </c>
      <c r="M80" s="71" t="s">
        <v>188</v>
      </c>
      <c r="N80" s="71" t="s">
        <v>161</v>
      </c>
      <c r="O80" s="71" t="s">
        <v>189</v>
      </c>
      <c r="P80" s="71" t="s">
        <v>166</v>
      </c>
      <c r="Q80" s="71" t="s">
        <v>190</v>
      </c>
      <c r="R80" s="71" t="s">
        <v>191</v>
      </c>
      <c r="S80" s="9"/>
      <c r="T80" s="9"/>
      <c r="U80" s="9"/>
      <c r="V80" s="9"/>
      <c r="W80" s="9"/>
      <c r="X80" s="9"/>
      <c r="Y80" s="9"/>
      <c r="Z80" s="9"/>
    </row>
    <row r="81" spans="1:26" ht="24.75" customHeight="1">
      <c r="C81" s="12" t="s">
        <v>126</v>
      </c>
      <c r="D81" s="78">
        <v>45</v>
      </c>
      <c r="E81" s="79" t="s">
        <v>273</v>
      </c>
      <c r="F81" s="79">
        <v>119</v>
      </c>
      <c r="G81" s="85">
        <v>127</v>
      </c>
      <c r="H81" s="81" t="s">
        <v>209</v>
      </c>
      <c r="I81" s="82">
        <v>124</v>
      </c>
      <c r="J81" s="84">
        <f t="shared" ref="J81:J84" si="22">210-I81</f>
        <v>86</v>
      </c>
      <c r="K81" s="86" t="s">
        <v>274</v>
      </c>
      <c r="L81" s="120" t="s">
        <v>194</v>
      </c>
      <c r="M81" s="88">
        <v>160</v>
      </c>
      <c r="N81" s="89">
        <v>10</v>
      </c>
      <c r="O81" s="89"/>
      <c r="P81" s="89"/>
      <c r="Q81" s="91">
        <v>50</v>
      </c>
      <c r="R81" s="93">
        <f t="shared" ref="R81:R84" si="23">SUM(M81:Q81)</f>
        <v>220</v>
      </c>
    </row>
    <row r="82" spans="1:26" ht="24.75" customHeight="1">
      <c r="C82" s="15" t="s">
        <v>129</v>
      </c>
      <c r="D82" s="78">
        <v>46</v>
      </c>
      <c r="E82" s="92" t="s">
        <v>275</v>
      </c>
      <c r="F82" s="92">
        <v>136</v>
      </c>
      <c r="G82" s="95">
        <v>143</v>
      </c>
      <c r="H82" s="94" t="s">
        <v>196</v>
      </c>
      <c r="I82" s="96">
        <v>136</v>
      </c>
      <c r="J82" s="97">
        <f t="shared" si="22"/>
        <v>74</v>
      </c>
      <c r="K82" s="98" t="s">
        <v>274</v>
      </c>
      <c r="L82" s="122" t="s">
        <v>194</v>
      </c>
      <c r="M82" s="100">
        <v>160</v>
      </c>
      <c r="N82" s="102">
        <v>10</v>
      </c>
      <c r="O82" s="102">
        <v>40</v>
      </c>
      <c r="P82" s="102"/>
      <c r="Q82" s="104"/>
      <c r="R82" s="106">
        <f t="shared" si="23"/>
        <v>210</v>
      </c>
    </row>
    <row r="83" spans="1:26" ht="24.75" customHeight="1">
      <c r="B83" s="90"/>
      <c r="C83" s="15" t="s">
        <v>132</v>
      </c>
      <c r="D83" s="78">
        <v>47</v>
      </c>
      <c r="E83" s="92" t="s">
        <v>276</v>
      </c>
      <c r="F83" s="92">
        <v>156</v>
      </c>
      <c r="G83" s="95">
        <v>151</v>
      </c>
      <c r="H83" s="121" t="s">
        <v>209</v>
      </c>
      <c r="I83" s="96">
        <v>161</v>
      </c>
      <c r="J83" s="97">
        <f t="shared" si="22"/>
        <v>49</v>
      </c>
      <c r="K83" s="98" t="s">
        <v>274</v>
      </c>
      <c r="L83" s="122" t="s">
        <v>194</v>
      </c>
      <c r="M83" s="100">
        <v>160</v>
      </c>
      <c r="N83" s="102">
        <v>10</v>
      </c>
      <c r="O83" s="102"/>
      <c r="P83" s="102"/>
      <c r="Q83" s="104">
        <v>50</v>
      </c>
      <c r="R83" s="106">
        <f t="shared" si="23"/>
        <v>220</v>
      </c>
    </row>
    <row r="84" spans="1:26" ht="24.75" customHeight="1">
      <c r="C84" s="18" t="s">
        <v>135</v>
      </c>
      <c r="D84" s="61">
        <v>48</v>
      </c>
      <c r="E84" s="101" t="s">
        <v>277</v>
      </c>
      <c r="F84" s="101">
        <v>165</v>
      </c>
      <c r="G84" s="109">
        <v>171</v>
      </c>
      <c r="H84" s="124" t="s">
        <v>209</v>
      </c>
      <c r="I84" s="103">
        <v>170</v>
      </c>
      <c r="J84" s="105">
        <f t="shared" si="22"/>
        <v>40</v>
      </c>
      <c r="K84" s="108" t="s">
        <v>274</v>
      </c>
      <c r="L84" s="123" t="s">
        <v>194</v>
      </c>
      <c r="M84" s="111">
        <v>160</v>
      </c>
      <c r="N84" s="113">
        <v>10</v>
      </c>
      <c r="O84" s="113"/>
      <c r="P84" s="113"/>
      <c r="Q84" s="114">
        <v>50</v>
      </c>
      <c r="R84" s="115">
        <f t="shared" si="23"/>
        <v>220</v>
      </c>
    </row>
    <row r="85" spans="1:26" ht="24" customHeight="1">
      <c r="C85" s="43"/>
      <c r="D85" s="43"/>
      <c r="E85" s="43"/>
      <c r="F85" s="43"/>
      <c r="G85" s="43"/>
      <c r="H85" s="43"/>
      <c r="I85" s="43"/>
      <c r="J85" s="112"/>
      <c r="K85" s="43"/>
      <c r="L85" s="43"/>
      <c r="M85" s="8"/>
      <c r="N85" s="117"/>
      <c r="O85" s="118"/>
      <c r="P85" s="118"/>
      <c r="Q85" s="118"/>
      <c r="R85" s="119">
        <f>SUM(R81:R84)</f>
        <v>870</v>
      </c>
    </row>
    <row r="86" spans="1:26" ht="63" customHeight="1">
      <c r="D86" s="43"/>
      <c r="J86" s="112"/>
    </row>
    <row r="87" spans="1:26" ht="30.75" customHeight="1">
      <c r="A87" s="9"/>
      <c r="B87" s="9">
        <v>13</v>
      </c>
      <c r="C87" s="69" t="s">
        <v>125</v>
      </c>
      <c r="D87" s="70" t="s">
        <v>24</v>
      </c>
      <c r="E87" s="71" t="s">
        <v>178</v>
      </c>
      <c r="F87" s="71" t="s">
        <v>184</v>
      </c>
      <c r="G87" s="80" t="s">
        <v>185</v>
      </c>
      <c r="H87" s="71" t="s">
        <v>179</v>
      </c>
      <c r="I87" s="72" t="s">
        <v>180</v>
      </c>
      <c r="J87" s="83" t="s">
        <v>187</v>
      </c>
      <c r="K87" s="75" t="s">
        <v>181</v>
      </c>
      <c r="L87" s="76" t="s">
        <v>182</v>
      </c>
      <c r="M87" s="71" t="s">
        <v>188</v>
      </c>
      <c r="N87" s="71" t="s">
        <v>161</v>
      </c>
      <c r="O87" s="71" t="s">
        <v>189</v>
      </c>
      <c r="P87" s="71" t="s">
        <v>166</v>
      </c>
      <c r="Q87" s="71" t="s">
        <v>190</v>
      </c>
      <c r="R87" s="71" t="s">
        <v>191</v>
      </c>
      <c r="S87" s="9"/>
      <c r="T87" s="9"/>
      <c r="U87" s="9"/>
      <c r="V87" s="9"/>
      <c r="W87" s="9"/>
      <c r="X87" s="9"/>
      <c r="Y87" s="9"/>
      <c r="Z87" s="9"/>
    </row>
    <row r="88" spans="1:26" ht="24.75" customHeight="1">
      <c r="C88" s="12" t="s">
        <v>128</v>
      </c>
      <c r="D88" s="78">
        <v>49</v>
      </c>
      <c r="E88" s="79" t="s">
        <v>278</v>
      </c>
      <c r="F88" s="79" t="s">
        <v>192</v>
      </c>
      <c r="G88" s="85">
        <v>105</v>
      </c>
      <c r="H88" s="116" t="s">
        <v>196</v>
      </c>
      <c r="I88" s="82">
        <v>105</v>
      </c>
      <c r="J88" s="84">
        <f t="shared" ref="J88:J91" si="24">210-I88</f>
        <v>105</v>
      </c>
      <c r="K88" s="86" t="s">
        <v>279</v>
      </c>
      <c r="L88" s="120" t="s">
        <v>194</v>
      </c>
      <c r="M88" s="88">
        <v>160</v>
      </c>
      <c r="N88" s="89">
        <v>10</v>
      </c>
      <c r="O88" s="89"/>
      <c r="P88" s="89"/>
      <c r="Q88" s="91"/>
      <c r="R88" s="93">
        <f t="shared" ref="R88:R91" si="25">SUM(M88:Q88)</f>
        <v>170</v>
      </c>
    </row>
    <row r="89" spans="1:26" ht="24.75" customHeight="1">
      <c r="C89" s="15" t="s">
        <v>131</v>
      </c>
      <c r="D89" s="78">
        <v>50</v>
      </c>
      <c r="E89" s="92" t="s">
        <v>280</v>
      </c>
      <c r="F89" s="92" t="s">
        <v>192</v>
      </c>
      <c r="G89" s="95">
        <v>124</v>
      </c>
      <c r="H89" s="121" t="s">
        <v>209</v>
      </c>
      <c r="I89" s="96">
        <v>129</v>
      </c>
      <c r="J89" s="97">
        <f t="shared" si="24"/>
        <v>81</v>
      </c>
      <c r="K89" s="98" t="s">
        <v>281</v>
      </c>
      <c r="L89" s="122" t="s">
        <v>194</v>
      </c>
      <c r="M89" s="100">
        <v>160</v>
      </c>
      <c r="N89" s="102">
        <v>10</v>
      </c>
      <c r="O89" s="102"/>
      <c r="P89" s="102"/>
      <c r="Q89" s="104">
        <v>50</v>
      </c>
      <c r="R89" s="106">
        <f t="shared" si="25"/>
        <v>220</v>
      </c>
    </row>
    <row r="90" spans="1:26" ht="24.75" customHeight="1">
      <c r="C90" s="14" t="s">
        <v>134</v>
      </c>
      <c r="D90" s="78">
        <v>51</v>
      </c>
      <c r="E90" s="92" t="s">
        <v>282</v>
      </c>
      <c r="F90" s="92" t="s">
        <v>192</v>
      </c>
      <c r="G90" s="95">
        <v>98</v>
      </c>
      <c r="H90" s="94" t="s">
        <v>196</v>
      </c>
      <c r="I90" s="96">
        <v>98</v>
      </c>
      <c r="J90" s="97">
        <f t="shared" si="24"/>
        <v>112</v>
      </c>
      <c r="K90" s="98" t="s">
        <v>283</v>
      </c>
      <c r="L90" s="122" t="s">
        <v>194</v>
      </c>
      <c r="M90" s="100">
        <v>160</v>
      </c>
      <c r="N90" s="102">
        <v>10</v>
      </c>
      <c r="O90" s="102"/>
      <c r="P90" s="102"/>
      <c r="Q90" s="104">
        <v>50</v>
      </c>
      <c r="R90" s="106">
        <f t="shared" si="25"/>
        <v>220</v>
      </c>
    </row>
    <row r="91" spans="1:26" ht="24.75" customHeight="1">
      <c r="B91" s="90"/>
      <c r="C91" s="17" t="s">
        <v>137</v>
      </c>
      <c r="D91" s="61">
        <v>52</v>
      </c>
      <c r="E91" s="101" t="s">
        <v>284</v>
      </c>
      <c r="F91" s="101">
        <v>191</v>
      </c>
      <c r="G91" s="109">
        <v>198</v>
      </c>
      <c r="H91" s="60" t="s">
        <v>196</v>
      </c>
      <c r="I91" s="103">
        <v>191</v>
      </c>
      <c r="J91" s="105">
        <f t="shared" si="24"/>
        <v>19</v>
      </c>
      <c r="K91" s="108" t="s">
        <v>285</v>
      </c>
      <c r="L91" s="123" t="s">
        <v>194</v>
      </c>
      <c r="M91" s="111">
        <v>160</v>
      </c>
      <c r="N91" s="113">
        <v>10</v>
      </c>
      <c r="O91" s="113"/>
      <c r="P91" s="113">
        <v>50</v>
      </c>
      <c r="Q91" s="114">
        <v>50</v>
      </c>
      <c r="R91" s="115">
        <f t="shared" si="25"/>
        <v>270</v>
      </c>
    </row>
    <row r="92" spans="1:26" ht="24" customHeight="1">
      <c r="C92" s="43"/>
      <c r="D92" s="43"/>
      <c r="E92" s="43"/>
      <c r="F92" s="43"/>
      <c r="G92" s="43"/>
      <c r="H92" s="43"/>
      <c r="I92" s="43"/>
      <c r="J92" s="112"/>
      <c r="K92" s="43"/>
      <c r="L92" s="43"/>
      <c r="M92" s="8"/>
      <c r="N92" s="117"/>
      <c r="O92" s="118"/>
      <c r="P92" s="118"/>
      <c r="Q92" s="118"/>
      <c r="R92" s="119">
        <f>SUM(R88:R91)</f>
        <v>880</v>
      </c>
    </row>
    <row r="93" spans="1:26" ht="63" customHeight="1">
      <c r="D93" s="43"/>
      <c r="J93" s="112"/>
    </row>
    <row r="94" spans="1:26" ht="30.75" customHeight="1">
      <c r="A94" s="9"/>
      <c r="B94" s="9">
        <v>14</v>
      </c>
      <c r="C94" s="69" t="s">
        <v>34</v>
      </c>
      <c r="D94" s="70" t="s">
        <v>24</v>
      </c>
      <c r="E94" s="71" t="s">
        <v>178</v>
      </c>
      <c r="F94" s="71" t="s">
        <v>184</v>
      </c>
      <c r="G94" s="80" t="s">
        <v>185</v>
      </c>
      <c r="H94" s="71" t="s">
        <v>179</v>
      </c>
      <c r="I94" s="72" t="s">
        <v>180</v>
      </c>
      <c r="J94" s="83" t="s">
        <v>187</v>
      </c>
      <c r="K94" s="75" t="s">
        <v>181</v>
      </c>
      <c r="L94" s="76" t="s">
        <v>182</v>
      </c>
      <c r="M94" s="71" t="s">
        <v>188</v>
      </c>
      <c r="N94" s="71" t="s">
        <v>161</v>
      </c>
      <c r="O94" s="71" t="s">
        <v>189</v>
      </c>
      <c r="P94" s="71" t="s">
        <v>166</v>
      </c>
      <c r="Q94" s="71" t="s">
        <v>190</v>
      </c>
      <c r="R94" s="71" t="s">
        <v>191</v>
      </c>
      <c r="S94" s="9"/>
      <c r="T94" s="9"/>
      <c r="U94" s="9"/>
      <c r="V94" s="9"/>
      <c r="W94" s="9"/>
      <c r="X94" s="9"/>
      <c r="Y94" s="9"/>
      <c r="Z94" s="9"/>
    </row>
    <row r="95" spans="1:26" ht="24.75" customHeight="1">
      <c r="B95" s="90"/>
      <c r="C95" s="12" t="s">
        <v>37</v>
      </c>
      <c r="D95" s="78">
        <v>53</v>
      </c>
      <c r="E95" s="79" t="s">
        <v>286</v>
      </c>
      <c r="F95" s="79">
        <v>204</v>
      </c>
      <c r="G95" s="85">
        <v>206</v>
      </c>
      <c r="H95" s="81" t="s">
        <v>255</v>
      </c>
      <c r="I95" s="82">
        <v>205</v>
      </c>
      <c r="J95" s="84">
        <f t="shared" ref="J95:J98" si="26">210-I95</f>
        <v>5</v>
      </c>
      <c r="K95" s="86" t="s">
        <v>287</v>
      </c>
      <c r="L95" s="120" t="s">
        <v>288</v>
      </c>
      <c r="M95" s="88">
        <v>160</v>
      </c>
      <c r="N95" s="89">
        <v>10</v>
      </c>
      <c r="O95" s="89">
        <v>40</v>
      </c>
      <c r="P95" s="89">
        <v>50</v>
      </c>
      <c r="Q95" s="91">
        <v>50</v>
      </c>
      <c r="R95" s="93">
        <f t="shared" ref="R95:R98" si="27">SUM(M95:Q95)</f>
        <v>310</v>
      </c>
    </row>
    <row r="96" spans="1:26" ht="24.75" customHeight="1">
      <c r="C96" s="14" t="s">
        <v>39</v>
      </c>
      <c r="D96" s="78">
        <v>54</v>
      </c>
      <c r="E96" s="92" t="s">
        <v>289</v>
      </c>
      <c r="F96" s="92">
        <v>118</v>
      </c>
      <c r="G96" s="95">
        <v>122</v>
      </c>
      <c r="H96" s="94" t="s">
        <v>196</v>
      </c>
      <c r="I96" s="96">
        <v>118</v>
      </c>
      <c r="J96" s="97">
        <f t="shared" si="26"/>
        <v>92</v>
      </c>
      <c r="K96" s="98" t="s">
        <v>279</v>
      </c>
      <c r="L96" s="122" t="s">
        <v>194</v>
      </c>
      <c r="M96" s="100">
        <v>160</v>
      </c>
      <c r="N96" s="102">
        <v>10</v>
      </c>
      <c r="O96" s="102"/>
      <c r="P96" s="102"/>
      <c r="Q96" s="104"/>
      <c r="R96" s="106">
        <f t="shared" si="27"/>
        <v>170</v>
      </c>
    </row>
    <row r="97" spans="1:26" ht="24.75" customHeight="1">
      <c r="C97" s="15" t="s">
        <v>42</v>
      </c>
      <c r="D97" s="78">
        <v>55</v>
      </c>
      <c r="E97" s="92" t="s">
        <v>290</v>
      </c>
      <c r="F97" s="92">
        <v>173</v>
      </c>
      <c r="G97" s="95">
        <v>162</v>
      </c>
      <c r="H97" s="94" t="s">
        <v>196</v>
      </c>
      <c r="I97" s="96">
        <v>173</v>
      </c>
      <c r="J97" s="97">
        <f t="shared" si="26"/>
        <v>37</v>
      </c>
      <c r="K97" s="98" t="s">
        <v>279</v>
      </c>
      <c r="L97" s="122" t="s">
        <v>194</v>
      </c>
      <c r="M97" s="100">
        <v>160</v>
      </c>
      <c r="N97" s="102">
        <v>10</v>
      </c>
      <c r="O97" s="102"/>
      <c r="P97" s="102"/>
      <c r="Q97" s="104"/>
      <c r="R97" s="106">
        <f t="shared" si="27"/>
        <v>170</v>
      </c>
    </row>
    <row r="98" spans="1:26" ht="24.75" customHeight="1">
      <c r="C98" s="17" t="s">
        <v>44</v>
      </c>
      <c r="D98" s="61">
        <v>56</v>
      </c>
      <c r="E98" s="101" t="s">
        <v>291</v>
      </c>
      <c r="F98" s="101">
        <v>174</v>
      </c>
      <c r="G98" s="109">
        <v>172</v>
      </c>
      <c r="H98" s="60" t="s">
        <v>196</v>
      </c>
      <c r="I98" s="103">
        <v>174</v>
      </c>
      <c r="J98" s="105">
        <f t="shared" si="26"/>
        <v>36</v>
      </c>
      <c r="K98" s="108" t="s">
        <v>279</v>
      </c>
      <c r="L98" s="123" t="s">
        <v>194</v>
      </c>
      <c r="M98" s="111">
        <v>160</v>
      </c>
      <c r="N98" s="113">
        <v>10</v>
      </c>
      <c r="O98" s="113"/>
      <c r="P98" s="113"/>
      <c r="Q98" s="114"/>
      <c r="R98" s="115">
        <f t="shared" si="27"/>
        <v>170</v>
      </c>
    </row>
    <row r="99" spans="1:26" ht="24" customHeight="1">
      <c r="C99" s="43"/>
      <c r="D99" s="43"/>
      <c r="E99" s="43"/>
      <c r="F99" s="43"/>
      <c r="G99" s="43"/>
      <c r="H99" s="43"/>
      <c r="I99" s="43"/>
      <c r="J99" s="112"/>
      <c r="K99" s="43"/>
      <c r="L99" s="43"/>
      <c r="M99" s="8"/>
      <c r="N99" s="117"/>
      <c r="O99" s="118"/>
      <c r="P99" s="118"/>
      <c r="Q99" s="118"/>
      <c r="R99" s="119">
        <f>SUM(R95:R98)</f>
        <v>820</v>
      </c>
    </row>
    <row r="100" spans="1:26" ht="63" customHeight="1">
      <c r="D100" s="43"/>
      <c r="J100" s="112"/>
    </row>
    <row r="101" spans="1:26" ht="30.75" customHeight="1">
      <c r="A101" s="9"/>
      <c r="B101" s="9">
        <v>15</v>
      </c>
      <c r="C101" s="69" t="s">
        <v>7</v>
      </c>
      <c r="D101" s="70" t="s">
        <v>24</v>
      </c>
      <c r="E101" s="71" t="s">
        <v>178</v>
      </c>
      <c r="F101" s="71" t="s">
        <v>184</v>
      </c>
      <c r="G101" s="80" t="s">
        <v>185</v>
      </c>
      <c r="H101" s="71" t="s">
        <v>179</v>
      </c>
      <c r="I101" s="72" t="s">
        <v>180</v>
      </c>
      <c r="J101" s="83" t="s">
        <v>187</v>
      </c>
      <c r="K101" s="75" t="s">
        <v>181</v>
      </c>
      <c r="L101" s="76" t="s">
        <v>182</v>
      </c>
      <c r="M101" s="71" t="s">
        <v>188</v>
      </c>
      <c r="N101" s="71" t="s">
        <v>161</v>
      </c>
      <c r="O101" s="71" t="s">
        <v>189</v>
      </c>
      <c r="P101" s="71" t="s">
        <v>166</v>
      </c>
      <c r="Q101" s="71" t="s">
        <v>190</v>
      </c>
      <c r="R101" s="71" t="s">
        <v>191</v>
      </c>
      <c r="S101" s="9"/>
      <c r="T101" s="9"/>
      <c r="U101" s="9"/>
      <c r="V101" s="9"/>
      <c r="W101" s="9"/>
      <c r="X101" s="9"/>
      <c r="Y101" s="9"/>
      <c r="Z101" s="9"/>
    </row>
    <row r="102" spans="1:26" ht="24.75" customHeight="1">
      <c r="C102" s="12" t="s">
        <v>11</v>
      </c>
      <c r="D102" s="78">
        <v>57</v>
      </c>
      <c r="E102" s="79" t="s">
        <v>292</v>
      </c>
      <c r="F102" s="79">
        <v>151</v>
      </c>
      <c r="G102" s="85" t="s">
        <v>192</v>
      </c>
      <c r="H102" s="116" t="s">
        <v>196</v>
      </c>
      <c r="I102" s="82">
        <v>151</v>
      </c>
      <c r="J102" s="84">
        <f t="shared" ref="J102:J105" si="28">210-I102</f>
        <v>59</v>
      </c>
      <c r="K102" s="86" t="s">
        <v>293</v>
      </c>
      <c r="L102" s="120" t="s">
        <v>294</v>
      </c>
      <c r="M102" s="88">
        <v>160</v>
      </c>
      <c r="N102" s="89">
        <v>10</v>
      </c>
      <c r="O102" s="89"/>
      <c r="P102" s="89"/>
      <c r="Q102" s="91">
        <v>50</v>
      </c>
      <c r="R102" s="93">
        <f t="shared" ref="R102:R105" si="29">SUM(M102:Q102)</f>
        <v>220</v>
      </c>
    </row>
    <row r="103" spans="1:26" ht="24.75" customHeight="1">
      <c r="C103" s="15" t="s">
        <v>15</v>
      </c>
      <c r="D103" s="78">
        <v>58</v>
      </c>
      <c r="E103" s="92" t="s">
        <v>295</v>
      </c>
      <c r="F103" s="92">
        <v>116</v>
      </c>
      <c r="G103" s="95">
        <v>120</v>
      </c>
      <c r="H103" s="94" t="s">
        <v>196</v>
      </c>
      <c r="I103" s="96">
        <v>116</v>
      </c>
      <c r="J103" s="97">
        <f t="shared" si="28"/>
        <v>94</v>
      </c>
      <c r="K103" s="98" t="s">
        <v>197</v>
      </c>
      <c r="L103" s="122" t="s">
        <v>194</v>
      </c>
      <c r="M103" s="100">
        <v>160</v>
      </c>
      <c r="N103" s="102">
        <v>10</v>
      </c>
      <c r="O103" s="102"/>
      <c r="P103" s="102"/>
      <c r="Q103" s="104"/>
      <c r="R103" s="106">
        <f t="shared" si="29"/>
        <v>170</v>
      </c>
    </row>
    <row r="104" spans="1:26" ht="24.75" customHeight="1">
      <c r="B104" s="90"/>
      <c r="C104" s="15" t="s">
        <v>18</v>
      </c>
      <c r="D104" s="78">
        <v>59</v>
      </c>
      <c r="E104" s="92" t="s">
        <v>296</v>
      </c>
      <c r="F104" s="92" t="s">
        <v>192</v>
      </c>
      <c r="G104" s="95">
        <v>152</v>
      </c>
      <c r="H104" s="94" t="s">
        <v>196</v>
      </c>
      <c r="I104" s="96">
        <v>152</v>
      </c>
      <c r="J104" s="97">
        <f t="shared" si="28"/>
        <v>58</v>
      </c>
      <c r="K104" s="98" t="s">
        <v>197</v>
      </c>
      <c r="L104" s="122" t="s">
        <v>194</v>
      </c>
      <c r="M104" s="100">
        <v>160</v>
      </c>
      <c r="N104" s="102">
        <v>10</v>
      </c>
      <c r="O104" s="102">
        <v>40</v>
      </c>
      <c r="P104" s="102"/>
      <c r="Q104" s="104"/>
      <c r="R104" s="106">
        <f t="shared" si="29"/>
        <v>210</v>
      </c>
    </row>
    <row r="105" spans="1:26" ht="24.75" customHeight="1">
      <c r="C105" s="18" t="s">
        <v>21</v>
      </c>
      <c r="D105" s="61">
        <v>60</v>
      </c>
      <c r="E105" s="101" t="s">
        <v>297</v>
      </c>
      <c r="F105" s="101" t="s">
        <v>192</v>
      </c>
      <c r="G105" s="109" t="s">
        <v>192</v>
      </c>
      <c r="H105" s="60" t="s">
        <v>196</v>
      </c>
      <c r="I105" s="103">
        <v>210</v>
      </c>
      <c r="J105" s="105">
        <f t="shared" si="28"/>
        <v>0</v>
      </c>
      <c r="K105" s="108" t="s">
        <v>222</v>
      </c>
      <c r="L105" s="123" t="s">
        <v>215</v>
      </c>
      <c r="M105" s="111">
        <v>160</v>
      </c>
      <c r="N105" s="113">
        <v>10</v>
      </c>
      <c r="O105" s="113"/>
      <c r="P105" s="113">
        <v>50</v>
      </c>
      <c r="Q105" s="114">
        <v>50</v>
      </c>
      <c r="R105" s="115">
        <f t="shared" si="29"/>
        <v>270</v>
      </c>
    </row>
    <row r="106" spans="1:26" ht="24" customHeight="1">
      <c r="C106" s="43"/>
      <c r="D106" s="43"/>
      <c r="E106" s="43"/>
      <c r="F106" s="43"/>
      <c r="G106" s="43"/>
      <c r="H106" s="43"/>
      <c r="I106" s="43"/>
      <c r="J106" s="112"/>
      <c r="K106" s="43"/>
      <c r="L106" s="43"/>
      <c r="M106" s="8"/>
      <c r="N106" s="117"/>
      <c r="O106" s="118"/>
      <c r="P106" s="118"/>
      <c r="Q106" s="118"/>
      <c r="R106" s="119">
        <f>SUM(R102:R105)</f>
        <v>870</v>
      </c>
    </row>
    <row r="107" spans="1:26" ht="79.5" customHeight="1">
      <c r="D107" s="43"/>
      <c r="J107" s="112"/>
    </row>
    <row r="108" spans="1:26" ht="30.75" customHeight="1">
      <c r="A108" s="9"/>
      <c r="B108" s="9">
        <v>16</v>
      </c>
      <c r="C108" s="69" t="s">
        <v>35</v>
      </c>
      <c r="D108" s="70" t="s">
        <v>24</v>
      </c>
      <c r="E108" s="71" t="s">
        <v>178</v>
      </c>
      <c r="F108" s="71" t="s">
        <v>184</v>
      </c>
      <c r="G108" s="80" t="s">
        <v>185</v>
      </c>
      <c r="H108" s="71" t="s">
        <v>179</v>
      </c>
      <c r="I108" s="72" t="s">
        <v>180</v>
      </c>
      <c r="J108" s="83" t="s">
        <v>187</v>
      </c>
      <c r="K108" s="75" t="s">
        <v>181</v>
      </c>
      <c r="L108" s="76" t="s">
        <v>182</v>
      </c>
      <c r="M108" s="71" t="s">
        <v>188</v>
      </c>
      <c r="N108" s="71" t="s">
        <v>161</v>
      </c>
      <c r="O108" s="71" t="s">
        <v>189</v>
      </c>
      <c r="P108" s="71" t="s">
        <v>166</v>
      </c>
      <c r="Q108" s="71" t="s">
        <v>190</v>
      </c>
      <c r="R108" s="71" t="s">
        <v>191</v>
      </c>
      <c r="S108" s="9"/>
      <c r="T108" s="9"/>
      <c r="U108" s="9"/>
      <c r="V108" s="9"/>
      <c r="W108" s="9"/>
      <c r="X108" s="9"/>
      <c r="Y108" s="9"/>
      <c r="Z108" s="9"/>
    </row>
    <row r="109" spans="1:26" ht="24.75" customHeight="1">
      <c r="C109" s="12" t="s">
        <v>38</v>
      </c>
      <c r="D109" s="78">
        <v>61</v>
      </c>
      <c r="E109" s="79" t="s">
        <v>298</v>
      </c>
      <c r="F109" s="79">
        <v>105</v>
      </c>
      <c r="G109" s="85">
        <v>107</v>
      </c>
      <c r="H109" s="116" t="s">
        <v>196</v>
      </c>
      <c r="I109" s="82">
        <v>105</v>
      </c>
      <c r="J109" s="84">
        <f t="shared" ref="J109:J112" si="30">210-I109</f>
        <v>105</v>
      </c>
      <c r="K109" s="86" t="s">
        <v>202</v>
      </c>
      <c r="L109" s="120" t="s">
        <v>194</v>
      </c>
      <c r="M109" s="88">
        <v>160</v>
      </c>
      <c r="N109" s="89">
        <v>10</v>
      </c>
      <c r="O109" s="89"/>
      <c r="P109" s="89"/>
      <c r="Q109" s="91"/>
      <c r="R109" s="93">
        <f t="shared" ref="R109:R112" si="31">SUM(M109:Q109)</f>
        <v>170</v>
      </c>
    </row>
    <row r="110" spans="1:26" ht="24.75" customHeight="1">
      <c r="C110" s="14" t="s">
        <v>40</v>
      </c>
      <c r="D110" s="78">
        <v>62</v>
      </c>
      <c r="E110" s="92" t="s">
        <v>299</v>
      </c>
      <c r="F110" s="92" t="s">
        <v>192</v>
      </c>
      <c r="G110" s="95">
        <v>154</v>
      </c>
      <c r="H110" s="94" t="s">
        <v>196</v>
      </c>
      <c r="I110" s="96">
        <v>154</v>
      </c>
      <c r="J110" s="97">
        <f t="shared" si="30"/>
        <v>56</v>
      </c>
      <c r="K110" s="98" t="s">
        <v>300</v>
      </c>
      <c r="L110" s="122" t="s">
        <v>194</v>
      </c>
      <c r="M110" s="100">
        <v>160</v>
      </c>
      <c r="N110" s="102"/>
      <c r="O110" s="102">
        <v>40</v>
      </c>
      <c r="P110" s="102"/>
      <c r="Q110" s="104">
        <v>50</v>
      </c>
      <c r="R110" s="106">
        <f t="shared" si="31"/>
        <v>250</v>
      </c>
    </row>
    <row r="111" spans="1:26" ht="24.75" customHeight="1">
      <c r="C111" s="15" t="s">
        <v>43</v>
      </c>
      <c r="D111" s="78">
        <v>63</v>
      </c>
      <c r="E111" s="92" t="s">
        <v>301</v>
      </c>
      <c r="F111" s="92">
        <v>170</v>
      </c>
      <c r="G111" s="95" t="s">
        <v>192</v>
      </c>
      <c r="H111" s="121" t="s">
        <v>186</v>
      </c>
      <c r="I111" s="96">
        <v>174</v>
      </c>
      <c r="J111" s="97">
        <f t="shared" si="30"/>
        <v>36</v>
      </c>
      <c r="K111" s="98" t="s">
        <v>302</v>
      </c>
      <c r="L111" s="122" t="s">
        <v>194</v>
      </c>
      <c r="M111" s="100">
        <v>160</v>
      </c>
      <c r="N111" s="102">
        <v>10</v>
      </c>
      <c r="O111" s="102">
        <v>40</v>
      </c>
      <c r="P111" s="102"/>
      <c r="Q111" s="104"/>
      <c r="R111" s="106">
        <f t="shared" si="31"/>
        <v>210</v>
      </c>
    </row>
    <row r="112" spans="1:26" ht="24.75" customHeight="1">
      <c r="B112" s="90"/>
      <c r="C112" s="17" t="s">
        <v>45</v>
      </c>
      <c r="D112" s="61">
        <v>64</v>
      </c>
      <c r="E112" s="101" t="s">
        <v>303</v>
      </c>
      <c r="F112" s="101">
        <v>182</v>
      </c>
      <c r="G112" s="109">
        <v>179</v>
      </c>
      <c r="H112" s="60" t="s">
        <v>196</v>
      </c>
      <c r="I112" s="103">
        <v>182</v>
      </c>
      <c r="J112" s="105">
        <f t="shared" si="30"/>
        <v>28</v>
      </c>
      <c r="K112" s="108" t="s">
        <v>304</v>
      </c>
      <c r="L112" s="123" t="s">
        <v>194</v>
      </c>
      <c r="M112" s="111">
        <v>160</v>
      </c>
      <c r="N112" s="113">
        <v>10</v>
      </c>
      <c r="O112" s="113">
        <v>40</v>
      </c>
      <c r="P112" s="113"/>
      <c r="Q112" s="114">
        <v>50</v>
      </c>
      <c r="R112" s="115">
        <f t="shared" si="31"/>
        <v>260</v>
      </c>
    </row>
    <row r="113" spans="1:26" ht="24" customHeight="1">
      <c r="C113" s="43"/>
      <c r="D113" s="43"/>
      <c r="E113" s="43"/>
      <c r="F113" s="43"/>
      <c r="G113" s="43"/>
      <c r="H113" s="43"/>
      <c r="I113" s="43"/>
      <c r="J113" s="112"/>
      <c r="K113" s="43"/>
      <c r="L113" s="43"/>
      <c r="M113" s="8"/>
      <c r="N113" s="117"/>
      <c r="O113" s="118"/>
      <c r="P113" s="118"/>
      <c r="Q113" s="118"/>
      <c r="R113" s="119">
        <f>SUM(R109:R112)</f>
        <v>890</v>
      </c>
    </row>
    <row r="114" spans="1:26" ht="63" customHeight="1">
      <c r="D114" s="43"/>
      <c r="J114" s="112"/>
    </row>
    <row r="115" spans="1:26" ht="30.75" customHeight="1">
      <c r="A115" s="9"/>
      <c r="B115" s="9">
        <v>17</v>
      </c>
      <c r="C115" s="69" t="s">
        <v>142</v>
      </c>
      <c r="D115" s="70" t="s">
        <v>24</v>
      </c>
      <c r="E115" s="71" t="s">
        <v>178</v>
      </c>
      <c r="F115" s="71" t="s">
        <v>184</v>
      </c>
      <c r="G115" s="80" t="s">
        <v>185</v>
      </c>
      <c r="H115" s="71" t="s">
        <v>179</v>
      </c>
      <c r="I115" s="72" t="s">
        <v>180</v>
      </c>
      <c r="J115" s="83" t="s">
        <v>187</v>
      </c>
      <c r="K115" s="75" t="s">
        <v>181</v>
      </c>
      <c r="L115" s="76" t="s">
        <v>182</v>
      </c>
      <c r="M115" s="71" t="s">
        <v>188</v>
      </c>
      <c r="N115" s="71" t="s">
        <v>161</v>
      </c>
      <c r="O115" s="71" t="s">
        <v>189</v>
      </c>
      <c r="P115" s="71" t="s">
        <v>166</v>
      </c>
      <c r="Q115" s="71" t="s">
        <v>190</v>
      </c>
      <c r="R115" s="71" t="s">
        <v>191</v>
      </c>
      <c r="S115" s="9"/>
      <c r="T115" s="9"/>
      <c r="U115" s="9"/>
      <c r="V115" s="9"/>
      <c r="W115" s="9"/>
      <c r="X115" s="9"/>
      <c r="Y115" s="9"/>
      <c r="Z115" s="9"/>
    </row>
    <row r="116" spans="1:26" ht="24.75" customHeight="1">
      <c r="C116" s="36" t="s">
        <v>145</v>
      </c>
      <c r="D116" s="78">
        <v>65</v>
      </c>
      <c r="E116" s="79" t="s">
        <v>305</v>
      </c>
      <c r="F116" s="79">
        <v>186</v>
      </c>
      <c r="G116" s="85">
        <v>182</v>
      </c>
      <c r="H116" s="81" t="s">
        <v>238</v>
      </c>
      <c r="I116" s="82">
        <v>189</v>
      </c>
      <c r="J116" s="84">
        <f t="shared" ref="J116:J119" si="32">210-I116</f>
        <v>21</v>
      </c>
      <c r="K116" s="86" t="s">
        <v>306</v>
      </c>
      <c r="L116" s="120" t="s">
        <v>307</v>
      </c>
      <c r="M116" s="88">
        <v>160</v>
      </c>
      <c r="N116" s="89">
        <v>10</v>
      </c>
      <c r="O116" s="89">
        <v>40</v>
      </c>
      <c r="P116" s="89">
        <v>50</v>
      </c>
      <c r="Q116" s="91">
        <v>50</v>
      </c>
      <c r="R116" s="93">
        <f t="shared" ref="R116:R119" si="33">SUM(M116:Q116)</f>
        <v>310</v>
      </c>
    </row>
    <row r="117" spans="1:26" ht="24.75" customHeight="1">
      <c r="C117" s="14" t="s">
        <v>148</v>
      </c>
      <c r="D117" s="78">
        <v>66</v>
      </c>
      <c r="E117" s="92" t="s">
        <v>308</v>
      </c>
      <c r="F117" s="92">
        <v>127</v>
      </c>
      <c r="G117" s="95">
        <v>139</v>
      </c>
      <c r="H117" s="94" t="s">
        <v>196</v>
      </c>
      <c r="I117" s="96">
        <v>139</v>
      </c>
      <c r="J117" s="97">
        <f t="shared" si="32"/>
        <v>71</v>
      </c>
      <c r="K117" s="98" t="s">
        <v>302</v>
      </c>
      <c r="L117" s="122" t="s">
        <v>194</v>
      </c>
      <c r="M117" s="100">
        <v>160</v>
      </c>
      <c r="N117" s="102">
        <v>10</v>
      </c>
      <c r="O117" s="102"/>
      <c r="P117" s="102"/>
      <c r="Q117" s="104">
        <v>50</v>
      </c>
      <c r="R117" s="106">
        <f t="shared" si="33"/>
        <v>220</v>
      </c>
    </row>
    <row r="118" spans="1:26" ht="24.75" customHeight="1">
      <c r="B118" s="90"/>
      <c r="C118" s="14" t="s">
        <v>151</v>
      </c>
      <c r="D118" s="78">
        <v>67</v>
      </c>
      <c r="E118" s="92" t="s">
        <v>309</v>
      </c>
      <c r="F118" s="92">
        <v>166</v>
      </c>
      <c r="G118" s="95">
        <v>166</v>
      </c>
      <c r="H118" s="94" t="s">
        <v>196</v>
      </c>
      <c r="I118" s="96">
        <v>166</v>
      </c>
      <c r="J118" s="97">
        <f t="shared" si="32"/>
        <v>44</v>
      </c>
      <c r="K118" s="98" t="s">
        <v>310</v>
      </c>
      <c r="L118" s="122" t="s">
        <v>194</v>
      </c>
      <c r="M118" s="100">
        <v>160</v>
      </c>
      <c r="N118" s="102">
        <v>10</v>
      </c>
      <c r="O118" s="102">
        <v>40</v>
      </c>
      <c r="P118" s="102"/>
      <c r="Q118" s="104">
        <v>50</v>
      </c>
      <c r="R118" s="106">
        <f t="shared" si="33"/>
        <v>260</v>
      </c>
    </row>
    <row r="119" spans="1:26" ht="24.75" customHeight="1">
      <c r="C119" s="17" t="s">
        <v>154</v>
      </c>
      <c r="D119" s="61">
        <v>68</v>
      </c>
      <c r="E119" s="101" t="s">
        <v>311</v>
      </c>
      <c r="F119" s="101">
        <v>172</v>
      </c>
      <c r="G119" s="109">
        <v>182</v>
      </c>
      <c r="H119" s="124" t="s">
        <v>238</v>
      </c>
      <c r="I119" s="103">
        <v>185</v>
      </c>
      <c r="J119" s="105">
        <f t="shared" si="32"/>
        <v>25</v>
      </c>
      <c r="K119" s="108" t="s">
        <v>312</v>
      </c>
      <c r="L119" s="123" t="s">
        <v>231</v>
      </c>
      <c r="M119" s="111">
        <v>160</v>
      </c>
      <c r="N119" s="113">
        <v>10</v>
      </c>
      <c r="O119" s="113">
        <v>40</v>
      </c>
      <c r="P119" s="113"/>
      <c r="Q119" s="114">
        <v>50</v>
      </c>
      <c r="R119" s="115">
        <f t="shared" si="33"/>
        <v>260</v>
      </c>
    </row>
    <row r="120" spans="1:26" ht="24" customHeight="1">
      <c r="C120" s="43"/>
      <c r="D120" s="43"/>
      <c r="E120" s="43"/>
      <c r="F120" s="43"/>
      <c r="G120" s="43"/>
      <c r="H120" s="43"/>
      <c r="I120" s="43"/>
      <c r="J120" s="112"/>
      <c r="K120" s="43"/>
      <c r="L120" s="43"/>
      <c r="M120" s="8"/>
      <c r="N120" s="117"/>
      <c r="O120" s="118"/>
      <c r="P120" s="118"/>
      <c r="Q120" s="118"/>
      <c r="R120" s="119">
        <f>SUM(R116:R119)</f>
        <v>1050</v>
      </c>
    </row>
    <row r="121" spans="1:26" ht="63" customHeight="1">
      <c r="D121" s="43"/>
      <c r="J121" s="112"/>
    </row>
    <row r="122" spans="1:26" ht="30.75" customHeight="1">
      <c r="A122" s="9"/>
      <c r="B122" s="9">
        <v>18</v>
      </c>
      <c r="C122" s="69" t="s">
        <v>50</v>
      </c>
      <c r="D122" s="70" t="s">
        <v>24</v>
      </c>
      <c r="E122" s="71" t="s">
        <v>178</v>
      </c>
      <c r="F122" s="71" t="s">
        <v>184</v>
      </c>
      <c r="G122" s="80" t="s">
        <v>185</v>
      </c>
      <c r="H122" s="71" t="s">
        <v>179</v>
      </c>
      <c r="I122" s="72" t="s">
        <v>180</v>
      </c>
      <c r="J122" s="83" t="s">
        <v>187</v>
      </c>
      <c r="K122" s="75" t="s">
        <v>181</v>
      </c>
      <c r="L122" s="76" t="s">
        <v>182</v>
      </c>
      <c r="M122" s="71" t="s">
        <v>188</v>
      </c>
      <c r="N122" s="71" t="s">
        <v>161</v>
      </c>
      <c r="O122" s="71" t="s">
        <v>189</v>
      </c>
      <c r="P122" s="71" t="s">
        <v>166</v>
      </c>
      <c r="Q122" s="71" t="s">
        <v>190</v>
      </c>
      <c r="R122" s="71" t="s">
        <v>191</v>
      </c>
      <c r="S122" s="9"/>
      <c r="T122" s="9"/>
      <c r="U122" s="9"/>
      <c r="V122" s="9"/>
      <c r="W122" s="9"/>
      <c r="X122" s="9"/>
      <c r="Y122" s="9"/>
      <c r="Z122" s="9"/>
    </row>
    <row r="123" spans="1:26" ht="24.75" customHeight="1">
      <c r="C123" s="36" t="s">
        <v>53</v>
      </c>
      <c r="D123" s="78">
        <v>69</v>
      </c>
      <c r="E123" s="79" t="s">
        <v>313</v>
      </c>
      <c r="F123" s="79">
        <v>173</v>
      </c>
      <c r="G123" s="85">
        <v>170</v>
      </c>
      <c r="H123" s="116" t="s">
        <v>196</v>
      </c>
      <c r="I123" s="82">
        <v>173</v>
      </c>
      <c r="J123" s="84">
        <f t="shared" ref="J123:J126" si="34">210-I123</f>
        <v>37</v>
      </c>
      <c r="K123" s="86" t="s">
        <v>279</v>
      </c>
      <c r="L123" s="120" t="s">
        <v>194</v>
      </c>
      <c r="M123" s="88">
        <v>160</v>
      </c>
      <c r="N123" s="89">
        <v>10</v>
      </c>
      <c r="O123" s="89"/>
      <c r="P123" s="89"/>
      <c r="Q123" s="91"/>
      <c r="R123" s="93">
        <f t="shared" ref="R123:R126" si="35">SUM(M123:Q123)</f>
        <v>170</v>
      </c>
    </row>
    <row r="124" spans="1:26" ht="24.75" customHeight="1">
      <c r="C124" s="14" t="s">
        <v>57</v>
      </c>
      <c r="D124" s="78">
        <v>70</v>
      </c>
      <c r="E124" s="92" t="s">
        <v>314</v>
      </c>
      <c r="F124" s="92">
        <v>128</v>
      </c>
      <c r="G124" s="95">
        <v>127</v>
      </c>
      <c r="H124" s="94" t="s">
        <v>196</v>
      </c>
      <c r="I124" s="96">
        <v>128</v>
      </c>
      <c r="J124" s="97">
        <f t="shared" si="34"/>
        <v>82</v>
      </c>
      <c r="K124" s="98" t="s">
        <v>279</v>
      </c>
      <c r="L124" s="122" t="s">
        <v>194</v>
      </c>
      <c r="M124" s="100">
        <v>160</v>
      </c>
      <c r="N124" s="102">
        <v>10</v>
      </c>
      <c r="O124" s="102"/>
      <c r="P124" s="102"/>
      <c r="Q124" s="104"/>
      <c r="R124" s="106">
        <f t="shared" si="35"/>
        <v>170</v>
      </c>
    </row>
    <row r="125" spans="1:26" ht="24.75" customHeight="1">
      <c r="B125" s="90"/>
      <c r="C125" s="14" t="s">
        <v>60</v>
      </c>
      <c r="D125" s="78">
        <v>71</v>
      </c>
      <c r="E125" s="92" t="s">
        <v>315</v>
      </c>
      <c r="F125" s="92">
        <v>100</v>
      </c>
      <c r="G125" s="95">
        <v>118</v>
      </c>
      <c r="H125" s="94" t="s">
        <v>196</v>
      </c>
      <c r="I125" s="96">
        <v>118</v>
      </c>
      <c r="J125" s="97">
        <f t="shared" si="34"/>
        <v>92</v>
      </c>
      <c r="K125" s="98" t="s">
        <v>316</v>
      </c>
      <c r="L125" s="122" t="s">
        <v>194</v>
      </c>
      <c r="M125" s="100">
        <v>160</v>
      </c>
      <c r="N125" s="102">
        <v>10</v>
      </c>
      <c r="O125" s="102"/>
      <c r="P125" s="102"/>
      <c r="Q125" s="104"/>
      <c r="R125" s="106">
        <f t="shared" si="35"/>
        <v>170</v>
      </c>
    </row>
    <row r="126" spans="1:26" ht="24.75" customHeight="1">
      <c r="C126" s="17" t="s">
        <v>63</v>
      </c>
      <c r="D126" s="61">
        <v>72</v>
      </c>
      <c r="E126" s="101" t="s">
        <v>317</v>
      </c>
      <c r="F126" s="101">
        <v>187</v>
      </c>
      <c r="G126" s="109">
        <v>187</v>
      </c>
      <c r="H126" s="60" t="s">
        <v>196</v>
      </c>
      <c r="I126" s="103">
        <v>187</v>
      </c>
      <c r="J126" s="105">
        <f t="shared" si="34"/>
        <v>23</v>
      </c>
      <c r="K126" s="108" t="s">
        <v>318</v>
      </c>
      <c r="L126" s="123" t="s">
        <v>194</v>
      </c>
      <c r="M126" s="111">
        <v>160</v>
      </c>
      <c r="N126" s="113"/>
      <c r="O126" s="113"/>
      <c r="P126" s="113"/>
      <c r="Q126" s="114">
        <v>50</v>
      </c>
      <c r="R126" s="115">
        <f t="shared" si="35"/>
        <v>210</v>
      </c>
    </row>
    <row r="127" spans="1:26" ht="24" customHeight="1">
      <c r="C127" s="43"/>
      <c r="D127" s="43"/>
      <c r="E127" s="43"/>
      <c r="F127" s="43"/>
      <c r="G127" s="43"/>
      <c r="H127" s="43"/>
      <c r="I127" s="43"/>
      <c r="J127" s="112"/>
      <c r="K127" s="43"/>
      <c r="L127" s="43"/>
      <c r="M127" s="8"/>
      <c r="N127" s="117"/>
      <c r="O127" s="118"/>
      <c r="P127" s="118"/>
      <c r="Q127" s="118"/>
      <c r="R127" s="119">
        <f>SUM(R123:R126)</f>
        <v>720</v>
      </c>
    </row>
    <row r="128" spans="1:26" ht="70.5" customHeight="1">
      <c r="D128" s="43"/>
      <c r="J128" s="112"/>
    </row>
    <row r="129" spans="1:26" ht="30.75" customHeight="1">
      <c r="A129" s="9"/>
      <c r="B129" s="9">
        <v>19</v>
      </c>
      <c r="C129" s="69" t="s">
        <v>70</v>
      </c>
      <c r="D129" s="70" t="s">
        <v>24</v>
      </c>
      <c r="E129" s="71" t="s">
        <v>178</v>
      </c>
      <c r="F129" s="71" t="s">
        <v>184</v>
      </c>
      <c r="G129" s="80" t="s">
        <v>185</v>
      </c>
      <c r="H129" s="71" t="s">
        <v>179</v>
      </c>
      <c r="I129" s="72" t="s">
        <v>180</v>
      </c>
      <c r="J129" s="83" t="s">
        <v>187</v>
      </c>
      <c r="K129" s="75" t="s">
        <v>181</v>
      </c>
      <c r="L129" s="76" t="s">
        <v>182</v>
      </c>
      <c r="M129" s="71" t="s">
        <v>188</v>
      </c>
      <c r="N129" s="71" t="s">
        <v>161</v>
      </c>
      <c r="O129" s="71" t="s">
        <v>189</v>
      </c>
      <c r="P129" s="71" t="s">
        <v>166</v>
      </c>
      <c r="Q129" s="71" t="s">
        <v>190</v>
      </c>
      <c r="R129" s="71" t="s">
        <v>191</v>
      </c>
      <c r="S129" s="9"/>
      <c r="T129" s="9"/>
      <c r="U129" s="9"/>
      <c r="V129" s="9"/>
      <c r="W129" s="9"/>
      <c r="X129" s="9"/>
      <c r="Y129" s="9"/>
      <c r="Z129" s="9"/>
    </row>
    <row r="130" spans="1:26" ht="24.75" customHeight="1">
      <c r="C130" s="36" t="s">
        <v>73</v>
      </c>
      <c r="D130" s="71">
        <v>73</v>
      </c>
      <c r="E130" s="79" t="s">
        <v>319</v>
      </c>
      <c r="F130" s="79" t="s">
        <v>192</v>
      </c>
      <c r="G130" s="85">
        <v>113</v>
      </c>
      <c r="H130" s="116" t="s">
        <v>196</v>
      </c>
      <c r="I130" s="82">
        <v>113</v>
      </c>
      <c r="J130" s="84">
        <f t="shared" ref="J130:J133" si="36">210-I130</f>
        <v>97</v>
      </c>
      <c r="K130" s="86" t="s">
        <v>320</v>
      </c>
      <c r="L130" s="120" t="s">
        <v>194</v>
      </c>
      <c r="M130" s="88">
        <v>160</v>
      </c>
      <c r="N130" s="89">
        <v>10</v>
      </c>
      <c r="O130" s="89"/>
      <c r="P130" s="89"/>
      <c r="Q130" s="91"/>
      <c r="R130" s="93">
        <f t="shared" ref="R130:R133" si="37">SUM(M130:Q130)</f>
        <v>170</v>
      </c>
    </row>
    <row r="131" spans="1:26" ht="24.75" customHeight="1">
      <c r="B131" s="43"/>
      <c r="C131" s="14" t="s">
        <v>76</v>
      </c>
      <c r="D131" s="78">
        <v>74</v>
      </c>
      <c r="E131" s="92" t="s">
        <v>321</v>
      </c>
      <c r="F131" s="92">
        <v>144</v>
      </c>
      <c r="G131" s="95">
        <v>149</v>
      </c>
      <c r="H131" s="94" t="s">
        <v>196</v>
      </c>
      <c r="I131" s="96">
        <v>144</v>
      </c>
      <c r="J131" s="97">
        <f t="shared" si="36"/>
        <v>66</v>
      </c>
      <c r="K131" s="98" t="s">
        <v>302</v>
      </c>
      <c r="L131" s="122" t="s">
        <v>194</v>
      </c>
      <c r="M131" s="100">
        <v>160</v>
      </c>
      <c r="N131" s="102">
        <v>10</v>
      </c>
      <c r="O131" s="102"/>
      <c r="P131" s="102"/>
      <c r="Q131" s="104">
        <v>50</v>
      </c>
      <c r="R131" s="106">
        <f t="shared" si="37"/>
        <v>220</v>
      </c>
    </row>
    <row r="132" spans="1:26" ht="24.75" customHeight="1">
      <c r="C132" s="15" t="s">
        <v>79</v>
      </c>
      <c r="D132" s="78">
        <v>75</v>
      </c>
      <c r="E132" s="92" t="s">
        <v>322</v>
      </c>
      <c r="F132" s="92">
        <v>148</v>
      </c>
      <c r="G132" s="95" t="s">
        <v>192</v>
      </c>
      <c r="H132" s="94" t="s">
        <v>196</v>
      </c>
      <c r="I132" s="96">
        <v>148</v>
      </c>
      <c r="J132" s="97">
        <f t="shared" si="36"/>
        <v>62</v>
      </c>
      <c r="K132" s="98" t="s">
        <v>279</v>
      </c>
      <c r="L132" s="122" t="s">
        <v>194</v>
      </c>
      <c r="M132" s="100">
        <v>160</v>
      </c>
      <c r="N132" s="102">
        <v>10</v>
      </c>
      <c r="O132" s="102"/>
      <c r="P132" s="102"/>
      <c r="Q132" s="104">
        <v>50</v>
      </c>
      <c r="R132" s="106">
        <f t="shared" si="37"/>
        <v>220</v>
      </c>
    </row>
    <row r="133" spans="1:26" ht="24.75" customHeight="1">
      <c r="B133" s="90"/>
      <c r="C133" s="18" t="s">
        <v>82</v>
      </c>
      <c r="D133" s="61">
        <v>76</v>
      </c>
      <c r="E133" s="101" t="s">
        <v>323</v>
      </c>
      <c r="F133" s="101">
        <v>135</v>
      </c>
      <c r="G133" s="109">
        <v>141</v>
      </c>
      <c r="H133" s="60" t="s">
        <v>196</v>
      </c>
      <c r="I133" s="103">
        <v>135</v>
      </c>
      <c r="J133" s="105">
        <f t="shared" si="36"/>
        <v>75</v>
      </c>
      <c r="K133" s="108" t="s">
        <v>274</v>
      </c>
      <c r="L133" s="123" t="s">
        <v>194</v>
      </c>
      <c r="M133" s="111">
        <v>160</v>
      </c>
      <c r="N133" s="113">
        <v>10</v>
      </c>
      <c r="O133" s="113"/>
      <c r="P133" s="113"/>
      <c r="Q133" s="114"/>
      <c r="R133" s="115">
        <f t="shared" si="37"/>
        <v>170</v>
      </c>
    </row>
    <row r="134" spans="1:26" ht="24" customHeight="1">
      <c r="C134" s="43"/>
      <c r="D134" s="43"/>
      <c r="E134" s="43"/>
      <c r="F134" s="43"/>
      <c r="G134" s="43"/>
      <c r="H134" s="43"/>
      <c r="I134" s="43"/>
      <c r="J134" s="112"/>
      <c r="K134" s="43"/>
      <c r="L134" s="43"/>
      <c r="M134" s="8"/>
      <c r="N134" s="117"/>
      <c r="O134" s="118"/>
      <c r="P134" s="118"/>
      <c r="Q134" s="118"/>
      <c r="R134" s="119">
        <f>SUM(R130:R133)</f>
        <v>780</v>
      </c>
    </row>
    <row r="135" spans="1:26" ht="70.5" customHeight="1">
      <c r="D135" s="43"/>
      <c r="J135" s="112"/>
    </row>
    <row r="136" spans="1:26" ht="30.75" customHeight="1">
      <c r="A136" s="9"/>
      <c r="B136" s="9">
        <v>20</v>
      </c>
      <c r="C136" s="69" t="s">
        <v>87</v>
      </c>
      <c r="D136" s="70" t="s">
        <v>24</v>
      </c>
      <c r="E136" s="71" t="s">
        <v>178</v>
      </c>
      <c r="F136" s="71" t="s">
        <v>184</v>
      </c>
      <c r="G136" s="80" t="s">
        <v>185</v>
      </c>
      <c r="H136" s="71" t="s">
        <v>179</v>
      </c>
      <c r="I136" s="72" t="s">
        <v>180</v>
      </c>
      <c r="J136" s="83" t="s">
        <v>187</v>
      </c>
      <c r="K136" s="75" t="s">
        <v>181</v>
      </c>
      <c r="L136" s="76" t="s">
        <v>182</v>
      </c>
      <c r="M136" s="71" t="s">
        <v>188</v>
      </c>
      <c r="N136" s="71" t="s">
        <v>161</v>
      </c>
      <c r="O136" s="71" t="s">
        <v>189</v>
      </c>
      <c r="P136" s="71" t="s">
        <v>166</v>
      </c>
      <c r="Q136" s="71" t="s">
        <v>190</v>
      </c>
      <c r="R136" s="71" t="s">
        <v>191</v>
      </c>
      <c r="S136" s="9"/>
      <c r="T136" s="9"/>
      <c r="U136" s="9"/>
      <c r="V136" s="9"/>
      <c r="W136" s="9"/>
      <c r="X136" s="9"/>
      <c r="Y136" s="9"/>
      <c r="Z136" s="9"/>
    </row>
    <row r="137" spans="1:26" ht="24.75" customHeight="1">
      <c r="C137" s="12" t="s">
        <v>91</v>
      </c>
      <c r="D137" s="78">
        <v>77</v>
      </c>
      <c r="E137" s="79" t="s">
        <v>324</v>
      </c>
      <c r="F137" s="79">
        <v>161</v>
      </c>
      <c r="G137" s="85">
        <v>171</v>
      </c>
      <c r="H137" s="116" t="s">
        <v>196</v>
      </c>
      <c r="I137" s="82">
        <v>171</v>
      </c>
      <c r="J137" s="84">
        <f t="shared" ref="J137:J140" si="38">210-I137</f>
        <v>39</v>
      </c>
      <c r="K137" s="86" t="s">
        <v>318</v>
      </c>
      <c r="L137" s="120" t="s">
        <v>194</v>
      </c>
      <c r="M137" s="88">
        <v>160</v>
      </c>
      <c r="N137" s="89"/>
      <c r="O137" s="89"/>
      <c r="P137" s="89"/>
      <c r="Q137" s="91"/>
      <c r="R137" s="93">
        <f t="shared" ref="R137:R140" si="39">SUM(M137:Q137)</f>
        <v>160</v>
      </c>
    </row>
    <row r="138" spans="1:26" ht="24.75" customHeight="1">
      <c r="C138" s="14" t="s">
        <v>94</v>
      </c>
      <c r="D138" s="78">
        <v>78</v>
      </c>
      <c r="E138" s="92" t="s">
        <v>325</v>
      </c>
      <c r="F138" s="92">
        <v>112</v>
      </c>
      <c r="G138" s="95">
        <v>122</v>
      </c>
      <c r="H138" s="94" t="s">
        <v>196</v>
      </c>
      <c r="I138" s="96">
        <v>122</v>
      </c>
      <c r="J138" s="97">
        <f t="shared" si="38"/>
        <v>88</v>
      </c>
      <c r="K138" s="98" t="s">
        <v>318</v>
      </c>
      <c r="L138" s="122" t="s">
        <v>194</v>
      </c>
      <c r="M138" s="100">
        <v>160</v>
      </c>
      <c r="N138" s="102"/>
      <c r="O138" s="102"/>
      <c r="P138" s="102"/>
      <c r="Q138" s="104"/>
      <c r="R138" s="106">
        <f t="shared" si="39"/>
        <v>160</v>
      </c>
    </row>
    <row r="139" spans="1:26" ht="24.75" customHeight="1">
      <c r="B139" s="90"/>
      <c r="C139" s="15" t="s">
        <v>97</v>
      </c>
      <c r="D139" s="78">
        <v>79</v>
      </c>
      <c r="E139" s="92" t="s">
        <v>326</v>
      </c>
      <c r="F139" s="92">
        <v>78</v>
      </c>
      <c r="G139" s="95">
        <v>88</v>
      </c>
      <c r="H139" s="94" t="s">
        <v>196</v>
      </c>
      <c r="I139" s="96">
        <v>88</v>
      </c>
      <c r="J139" s="97">
        <f t="shared" si="38"/>
        <v>122</v>
      </c>
      <c r="K139" s="98" t="s">
        <v>318</v>
      </c>
      <c r="L139" s="122" t="s">
        <v>194</v>
      </c>
      <c r="M139" s="100">
        <v>160</v>
      </c>
      <c r="N139" s="102"/>
      <c r="O139" s="102"/>
      <c r="P139" s="102"/>
      <c r="Q139" s="104"/>
      <c r="R139" s="106">
        <f t="shared" si="39"/>
        <v>160</v>
      </c>
    </row>
    <row r="140" spans="1:26" ht="24.75" customHeight="1">
      <c r="C140" s="17" t="s">
        <v>100</v>
      </c>
      <c r="D140" s="61">
        <v>80</v>
      </c>
      <c r="E140" s="101" t="s">
        <v>327</v>
      </c>
      <c r="F140" s="101" t="s">
        <v>192</v>
      </c>
      <c r="G140" s="109">
        <v>93</v>
      </c>
      <c r="H140" s="60" t="s">
        <v>196</v>
      </c>
      <c r="I140" s="103">
        <v>93</v>
      </c>
      <c r="J140" s="105">
        <f t="shared" si="38"/>
        <v>117</v>
      </c>
      <c r="K140" s="108" t="s">
        <v>318</v>
      </c>
      <c r="L140" s="123" t="s">
        <v>194</v>
      </c>
      <c r="M140" s="111">
        <v>160</v>
      </c>
      <c r="N140" s="113"/>
      <c r="O140" s="113"/>
      <c r="P140" s="113"/>
      <c r="Q140" s="114"/>
      <c r="R140" s="115">
        <f t="shared" si="39"/>
        <v>160</v>
      </c>
    </row>
    <row r="141" spans="1:26" ht="24" customHeight="1">
      <c r="C141" s="43"/>
      <c r="D141" s="43"/>
      <c r="E141" s="43"/>
      <c r="F141" s="43"/>
      <c r="G141" s="43"/>
      <c r="H141" s="43"/>
      <c r="I141" s="43"/>
      <c r="J141" s="112"/>
      <c r="K141" s="43"/>
      <c r="L141" s="43"/>
      <c r="M141" s="8"/>
      <c r="N141" s="117"/>
      <c r="O141" s="118"/>
      <c r="P141" s="118"/>
      <c r="Q141" s="118"/>
      <c r="R141" s="119">
        <f>SUM(R137:R140)</f>
        <v>640</v>
      </c>
    </row>
    <row r="142" spans="1:26" ht="75" customHeight="1">
      <c r="D142" s="43"/>
      <c r="J142" s="112"/>
    </row>
    <row r="143" spans="1:26" ht="30.75" customHeight="1">
      <c r="A143" s="9"/>
      <c r="B143" s="9">
        <v>21</v>
      </c>
      <c r="C143" s="69" t="s">
        <v>141</v>
      </c>
      <c r="D143" s="70" t="s">
        <v>24</v>
      </c>
      <c r="E143" s="71" t="s">
        <v>178</v>
      </c>
      <c r="F143" s="71" t="s">
        <v>184</v>
      </c>
      <c r="G143" s="80" t="s">
        <v>185</v>
      </c>
      <c r="H143" s="71" t="s">
        <v>179</v>
      </c>
      <c r="I143" s="72" t="s">
        <v>180</v>
      </c>
      <c r="J143" s="83" t="s">
        <v>187</v>
      </c>
      <c r="K143" s="75" t="s">
        <v>181</v>
      </c>
      <c r="L143" s="76" t="s">
        <v>182</v>
      </c>
      <c r="M143" s="71" t="s">
        <v>188</v>
      </c>
      <c r="N143" s="71" t="s">
        <v>161</v>
      </c>
      <c r="O143" s="71" t="s">
        <v>189</v>
      </c>
      <c r="P143" s="71" t="s">
        <v>166</v>
      </c>
      <c r="Q143" s="71" t="s">
        <v>190</v>
      </c>
      <c r="R143" s="71" t="s">
        <v>191</v>
      </c>
      <c r="S143" s="9"/>
      <c r="T143" s="9"/>
      <c r="U143" s="9"/>
      <c r="V143" s="9"/>
      <c r="W143" s="9"/>
      <c r="X143" s="9"/>
      <c r="Y143" s="9"/>
      <c r="Z143" s="9"/>
    </row>
    <row r="144" spans="1:26" ht="24.75" customHeight="1">
      <c r="B144" s="90"/>
      <c r="C144" s="148" t="s">
        <v>351</v>
      </c>
      <c r="D144" s="78">
        <v>81</v>
      </c>
      <c r="E144" s="149" t="s">
        <v>352</v>
      </c>
      <c r="F144" s="79" t="s">
        <v>192</v>
      </c>
      <c r="G144" s="150">
        <v>99</v>
      </c>
      <c r="H144" s="116" t="s">
        <v>196</v>
      </c>
      <c r="I144" s="125">
        <v>99</v>
      </c>
      <c r="J144" s="84">
        <f t="shared" ref="J144:J147" si="40">210-I144</f>
        <v>111</v>
      </c>
      <c r="K144" s="86" t="s">
        <v>279</v>
      </c>
      <c r="L144" s="120" t="s">
        <v>194</v>
      </c>
      <c r="M144" s="88">
        <v>160</v>
      </c>
      <c r="N144" s="152">
        <v>10</v>
      </c>
      <c r="O144" s="89"/>
      <c r="P144" s="89"/>
      <c r="Q144" s="91"/>
      <c r="R144" s="93">
        <f t="shared" ref="R144:R147" si="41">SUM(M144:Q144)</f>
        <v>170</v>
      </c>
    </row>
    <row r="145" spans="1:26" ht="24.75" customHeight="1">
      <c r="C145" s="14" t="s">
        <v>147</v>
      </c>
      <c r="D145" s="78">
        <v>82</v>
      </c>
      <c r="E145" s="92" t="s">
        <v>329</v>
      </c>
      <c r="F145" s="92">
        <v>186</v>
      </c>
      <c r="G145" s="95">
        <v>186</v>
      </c>
      <c r="H145" s="94" t="s">
        <v>196</v>
      </c>
      <c r="I145" s="140">
        <v>186</v>
      </c>
      <c r="J145" s="141">
        <f t="shared" si="40"/>
        <v>24</v>
      </c>
      <c r="K145" s="98" t="s">
        <v>330</v>
      </c>
      <c r="L145" s="122" t="s">
        <v>331</v>
      </c>
      <c r="M145" s="100">
        <v>160</v>
      </c>
      <c r="N145" s="102">
        <v>10</v>
      </c>
      <c r="O145" s="102"/>
      <c r="P145" s="102"/>
      <c r="Q145" s="104">
        <v>50</v>
      </c>
      <c r="R145" s="106">
        <f t="shared" si="41"/>
        <v>220</v>
      </c>
    </row>
    <row r="146" spans="1:26" ht="24.75" customHeight="1">
      <c r="C146" s="15" t="s">
        <v>150</v>
      </c>
      <c r="D146" s="78">
        <v>83</v>
      </c>
      <c r="E146" s="92" t="s">
        <v>332</v>
      </c>
      <c r="F146" s="92">
        <v>133</v>
      </c>
      <c r="G146" s="95">
        <v>134</v>
      </c>
      <c r="H146" s="94" t="s">
        <v>196</v>
      </c>
      <c r="I146" s="96">
        <v>133</v>
      </c>
      <c r="J146" s="97">
        <f t="shared" si="40"/>
        <v>77</v>
      </c>
      <c r="K146" s="98" t="s">
        <v>300</v>
      </c>
      <c r="L146" s="122" t="s">
        <v>194</v>
      </c>
      <c r="M146" s="100">
        <v>160</v>
      </c>
      <c r="N146" s="102">
        <v>10</v>
      </c>
      <c r="O146" s="102"/>
      <c r="P146" s="102"/>
      <c r="Q146" s="104"/>
      <c r="R146" s="106">
        <f t="shared" si="41"/>
        <v>170</v>
      </c>
    </row>
    <row r="147" spans="1:26" ht="24.75" customHeight="1">
      <c r="B147" s="43"/>
      <c r="C147" s="17" t="s">
        <v>153</v>
      </c>
      <c r="D147" s="61">
        <v>84</v>
      </c>
      <c r="E147" s="101" t="s">
        <v>333</v>
      </c>
      <c r="F147" s="101">
        <v>166</v>
      </c>
      <c r="G147" s="109">
        <v>160</v>
      </c>
      <c r="H147" s="60" t="s">
        <v>196</v>
      </c>
      <c r="I147" s="103">
        <v>166</v>
      </c>
      <c r="J147" s="105">
        <f t="shared" si="40"/>
        <v>44</v>
      </c>
      <c r="K147" s="108" t="s">
        <v>300</v>
      </c>
      <c r="L147" s="123" t="s">
        <v>194</v>
      </c>
      <c r="M147" s="111">
        <v>160</v>
      </c>
      <c r="N147" s="113">
        <v>10</v>
      </c>
      <c r="O147" s="113"/>
      <c r="P147" s="113"/>
      <c r="Q147" s="114"/>
      <c r="R147" s="115">
        <f t="shared" si="41"/>
        <v>170</v>
      </c>
    </row>
    <row r="148" spans="1:26" ht="24" customHeight="1">
      <c r="C148" s="43"/>
      <c r="D148" s="43"/>
      <c r="E148" s="43"/>
      <c r="F148" s="43"/>
      <c r="G148" s="43"/>
      <c r="H148" s="43"/>
      <c r="I148" s="43"/>
      <c r="J148" s="112"/>
      <c r="K148" s="43"/>
      <c r="L148" s="43"/>
      <c r="M148" s="8"/>
      <c r="N148" s="117"/>
      <c r="O148" s="118"/>
      <c r="P148" s="118"/>
      <c r="Q148" s="118"/>
      <c r="R148" s="119">
        <f>SUM(R144:R147)</f>
        <v>730</v>
      </c>
    </row>
    <row r="149" spans="1:26" ht="70.5" customHeight="1">
      <c r="D149" s="43"/>
      <c r="J149" s="112"/>
    </row>
    <row r="150" spans="1:26" ht="30.75" customHeight="1">
      <c r="A150" s="9"/>
      <c r="B150" s="9">
        <v>22</v>
      </c>
      <c r="C150" s="69" t="s">
        <v>69</v>
      </c>
      <c r="D150" s="70" t="s">
        <v>24</v>
      </c>
      <c r="E150" s="71" t="s">
        <v>178</v>
      </c>
      <c r="F150" s="71" t="s">
        <v>184</v>
      </c>
      <c r="G150" s="80" t="s">
        <v>185</v>
      </c>
      <c r="H150" s="71" t="s">
        <v>179</v>
      </c>
      <c r="I150" s="72" t="s">
        <v>180</v>
      </c>
      <c r="J150" s="83" t="s">
        <v>187</v>
      </c>
      <c r="K150" s="75" t="s">
        <v>181</v>
      </c>
      <c r="L150" s="76" t="s">
        <v>182</v>
      </c>
      <c r="M150" s="71" t="s">
        <v>188</v>
      </c>
      <c r="N150" s="71" t="s">
        <v>161</v>
      </c>
      <c r="O150" s="71" t="s">
        <v>189</v>
      </c>
      <c r="P150" s="71" t="s">
        <v>166</v>
      </c>
      <c r="Q150" s="71" t="s">
        <v>190</v>
      </c>
      <c r="R150" s="71" t="s">
        <v>191</v>
      </c>
      <c r="S150" s="9"/>
      <c r="T150" s="9"/>
      <c r="U150" s="9"/>
      <c r="V150" s="9"/>
      <c r="W150" s="9"/>
      <c r="X150" s="9"/>
      <c r="Y150" s="9"/>
      <c r="Z150" s="9"/>
    </row>
    <row r="151" spans="1:26" ht="24.75" customHeight="1">
      <c r="C151" s="12" t="s">
        <v>72</v>
      </c>
      <c r="D151" s="78">
        <v>85</v>
      </c>
      <c r="E151" s="79" t="s">
        <v>334</v>
      </c>
      <c r="F151" s="79">
        <v>85</v>
      </c>
      <c r="G151" s="85">
        <v>94</v>
      </c>
      <c r="H151" s="116" t="s">
        <v>196</v>
      </c>
      <c r="I151" s="82">
        <v>85</v>
      </c>
      <c r="J151" s="84">
        <f t="shared" ref="J151:J154" si="42">210-I151</f>
        <v>125</v>
      </c>
      <c r="K151" s="86" t="s">
        <v>279</v>
      </c>
      <c r="L151" s="120" t="s">
        <v>194</v>
      </c>
      <c r="M151" s="88">
        <v>160</v>
      </c>
      <c r="N151" s="89">
        <v>10</v>
      </c>
      <c r="O151" s="89"/>
      <c r="P151" s="89"/>
      <c r="Q151" s="91"/>
      <c r="R151" s="93">
        <f t="shared" ref="R151:R154" si="43">SUM(M151:Q151)</f>
        <v>170</v>
      </c>
    </row>
    <row r="152" spans="1:26" ht="24.75" customHeight="1">
      <c r="C152" s="14" t="s">
        <v>75</v>
      </c>
      <c r="D152" s="78">
        <v>86</v>
      </c>
      <c r="E152" s="92" t="s">
        <v>335</v>
      </c>
      <c r="F152" s="92">
        <v>68</v>
      </c>
      <c r="G152" s="95">
        <v>80</v>
      </c>
      <c r="H152" s="94" t="s">
        <v>196</v>
      </c>
      <c r="I152" s="96">
        <v>80</v>
      </c>
      <c r="J152" s="97">
        <f t="shared" si="42"/>
        <v>130</v>
      </c>
      <c r="K152" s="98" t="s">
        <v>279</v>
      </c>
      <c r="L152" s="122" t="s">
        <v>194</v>
      </c>
      <c r="M152" s="100">
        <v>160</v>
      </c>
      <c r="N152" s="102">
        <v>10</v>
      </c>
      <c r="O152" s="102"/>
      <c r="P152" s="102"/>
      <c r="Q152" s="104"/>
      <c r="R152" s="106">
        <f t="shared" si="43"/>
        <v>170</v>
      </c>
    </row>
    <row r="153" spans="1:26" ht="24.75" customHeight="1">
      <c r="B153" s="90"/>
      <c r="C153" s="15" t="s">
        <v>78</v>
      </c>
      <c r="D153" s="78">
        <v>87</v>
      </c>
      <c r="E153" s="92" t="s">
        <v>336</v>
      </c>
      <c r="F153" s="92">
        <v>87</v>
      </c>
      <c r="G153" s="95">
        <v>103</v>
      </c>
      <c r="H153" s="94" t="s">
        <v>196</v>
      </c>
      <c r="I153" s="96">
        <v>103</v>
      </c>
      <c r="J153" s="97">
        <f t="shared" si="42"/>
        <v>107</v>
      </c>
      <c r="K153" s="98" t="s">
        <v>318</v>
      </c>
      <c r="L153" s="122" t="s">
        <v>194</v>
      </c>
      <c r="M153" s="100">
        <v>160</v>
      </c>
      <c r="N153" s="102"/>
      <c r="O153" s="102"/>
      <c r="P153" s="102"/>
      <c r="Q153" s="104"/>
      <c r="R153" s="106">
        <f t="shared" si="43"/>
        <v>160</v>
      </c>
    </row>
    <row r="154" spans="1:26" ht="24.75" customHeight="1">
      <c r="C154" s="17" t="s">
        <v>81</v>
      </c>
      <c r="D154" s="61">
        <v>88</v>
      </c>
      <c r="E154" s="101" t="s">
        <v>337</v>
      </c>
      <c r="F154" s="101">
        <v>92</v>
      </c>
      <c r="G154" s="109">
        <v>93</v>
      </c>
      <c r="H154" s="60" t="s">
        <v>196</v>
      </c>
      <c r="I154" s="103">
        <v>92</v>
      </c>
      <c r="J154" s="105">
        <f t="shared" si="42"/>
        <v>118</v>
      </c>
      <c r="K154" s="108" t="s">
        <v>279</v>
      </c>
      <c r="L154" s="123" t="s">
        <v>194</v>
      </c>
      <c r="M154" s="111">
        <v>160</v>
      </c>
      <c r="N154" s="113">
        <v>10</v>
      </c>
      <c r="O154" s="113"/>
      <c r="P154" s="113"/>
      <c r="Q154" s="114"/>
      <c r="R154" s="115">
        <f t="shared" si="43"/>
        <v>170</v>
      </c>
    </row>
    <row r="155" spans="1:26" ht="24" customHeight="1">
      <c r="C155" s="43"/>
      <c r="D155" s="43"/>
      <c r="E155" s="43"/>
      <c r="F155" s="43"/>
      <c r="G155" s="43"/>
      <c r="H155" s="43"/>
      <c r="I155" s="43"/>
      <c r="J155" s="112"/>
      <c r="K155" s="43"/>
      <c r="L155" s="43"/>
      <c r="M155" s="8"/>
      <c r="N155" s="117"/>
      <c r="O155" s="118"/>
      <c r="P155" s="118"/>
      <c r="Q155" s="118"/>
      <c r="R155" s="119">
        <f>SUM(R151:R154)</f>
        <v>670</v>
      </c>
    </row>
    <row r="156" spans="1:26" ht="70.5" customHeight="1">
      <c r="D156" s="43"/>
      <c r="J156" s="112"/>
    </row>
    <row r="157" spans="1:26" ht="30.75" customHeight="1">
      <c r="A157" s="9"/>
      <c r="B157" s="9">
        <v>23</v>
      </c>
      <c r="C157" s="69" t="s">
        <v>51</v>
      </c>
      <c r="D157" s="70" t="s">
        <v>24</v>
      </c>
      <c r="E157" s="71" t="s">
        <v>178</v>
      </c>
      <c r="F157" s="71" t="s">
        <v>184</v>
      </c>
      <c r="G157" s="80" t="s">
        <v>185</v>
      </c>
      <c r="H157" s="71" t="s">
        <v>179</v>
      </c>
      <c r="I157" s="72" t="s">
        <v>180</v>
      </c>
      <c r="J157" s="83" t="s">
        <v>187</v>
      </c>
      <c r="K157" s="75" t="s">
        <v>181</v>
      </c>
      <c r="L157" s="76" t="s">
        <v>182</v>
      </c>
      <c r="M157" s="71" t="s">
        <v>188</v>
      </c>
      <c r="N157" s="71" t="s">
        <v>161</v>
      </c>
      <c r="O157" s="71" t="s">
        <v>189</v>
      </c>
      <c r="P157" s="71" t="s">
        <v>166</v>
      </c>
      <c r="Q157" s="71" t="s">
        <v>190</v>
      </c>
      <c r="R157" s="71" t="s">
        <v>191</v>
      </c>
      <c r="S157" s="9"/>
      <c r="T157" s="9"/>
      <c r="U157" s="9"/>
      <c r="V157" s="9"/>
      <c r="W157" s="9"/>
      <c r="X157" s="9"/>
      <c r="Y157" s="9"/>
      <c r="Z157" s="9"/>
    </row>
    <row r="158" spans="1:26" ht="24.75" customHeight="1">
      <c r="C158" s="12" t="s">
        <v>55</v>
      </c>
      <c r="D158" s="78">
        <v>89</v>
      </c>
      <c r="E158" s="79" t="s">
        <v>338</v>
      </c>
      <c r="F158" s="79">
        <v>170</v>
      </c>
      <c r="G158" s="85">
        <v>179</v>
      </c>
      <c r="H158" s="81" t="s">
        <v>186</v>
      </c>
      <c r="I158" s="82">
        <v>174</v>
      </c>
      <c r="J158" s="84">
        <f t="shared" ref="J158:J161" si="44">210-I158</f>
        <v>36</v>
      </c>
      <c r="K158" s="86" t="s">
        <v>339</v>
      </c>
      <c r="L158" s="120" t="s">
        <v>194</v>
      </c>
      <c r="M158" s="88">
        <v>160</v>
      </c>
      <c r="N158" s="89">
        <v>10</v>
      </c>
      <c r="O158" s="89"/>
      <c r="P158" s="89">
        <v>50</v>
      </c>
      <c r="Q158" s="91">
        <v>50</v>
      </c>
      <c r="R158" s="93">
        <f t="shared" ref="R158:R161" si="45">SUM(M158:Q158)</f>
        <v>270</v>
      </c>
    </row>
    <row r="159" spans="1:26" ht="24.75" customHeight="1">
      <c r="C159" s="15" t="s">
        <v>58</v>
      </c>
      <c r="D159" s="78">
        <v>90</v>
      </c>
      <c r="E159" s="92" t="s">
        <v>340</v>
      </c>
      <c r="F159" s="92">
        <v>149</v>
      </c>
      <c r="G159" s="95">
        <v>152</v>
      </c>
      <c r="H159" s="121" t="s">
        <v>209</v>
      </c>
      <c r="I159" s="96">
        <v>154</v>
      </c>
      <c r="J159" s="97">
        <f t="shared" si="44"/>
        <v>56</v>
      </c>
      <c r="K159" s="98" t="s">
        <v>268</v>
      </c>
      <c r="L159" s="122" t="s">
        <v>194</v>
      </c>
      <c r="M159" s="100">
        <v>160</v>
      </c>
      <c r="N159" s="102">
        <v>10</v>
      </c>
      <c r="O159" s="102">
        <v>40</v>
      </c>
      <c r="P159" s="102"/>
      <c r="Q159" s="104">
        <v>50</v>
      </c>
      <c r="R159" s="106">
        <f t="shared" si="45"/>
        <v>260</v>
      </c>
    </row>
    <row r="160" spans="1:26" ht="24.75" customHeight="1">
      <c r="C160" s="14" t="s">
        <v>61</v>
      </c>
      <c r="D160" s="78">
        <v>91</v>
      </c>
      <c r="E160" s="92" t="s">
        <v>341</v>
      </c>
      <c r="F160" s="92" t="s">
        <v>192</v>
      </c>
      <c r="G160" s="95">
        <v>181</v>
      </c>
      <c r="H160" s="94" t="s">
        <v>196</v>
      </c>
      <c r="I160" s="96">
        <v>181</v>
      </c>
      <c r="J160" s="97">
        <f t="shared" si="44"/>
        <v>29</v>
      </c>
      <c r="K160" s="98" t="s">
        <v>342</v>
      </c>
      <c r="L160" s="122" t="s">
        <v>194</v>
      </c>
      <c r="M160" s="100">
        <v>160</v>
      </c>
      <c r="N160" s="102">
        <v>10</v>
      </c>
      <c r="O160" s="102"/>
      <c r="P160" s="102"/>
      <c r="Q160" s="104">
        <v>50</v>
      </c>
      <c r="R160" s="106">
        <f t="shared" si="45"/>
        <v>220</v>
      </c>
    </row>
    <row r="161" spans="2:18" ht="24.75" customHeight="1">
      <c r="B161" s="90"/>
      <c r="C161" s="17" t="s">
        <v>64</v>
      </c>
      <c r="D161" s="61">
        <v>92</v>
      </c>
      <c r="E161" s="101" t="s">
        <v>343</v>
      </c>
      <c r="F161" s="101">
        <v>191</v>
      </c>
      <c r="G161" s="109">
        <v>197</v>
      </c>
      <c r="H161" s="124" t="s">
        <v>235</v>
      </c>
      <c r="I161" s="103">
        <v>193</v>
      </c>
      <c r="J161" s="105">
        <f t="shared" si="44"/>
        <v>17</v>
      </c>
      <c r="K161" s="108" t="s">
        <v>342</v>
      </c>
      <c r="L161" s="123" t="s">
        <v>194</v>
      </c>
      <c r="M161" s="111">
        <v>160</v>
      </c>
      <c r="N161" s="113">
        <v>10</v>
      </c>
      <c r="O161" s="113"/>
      <c r="P161" s="113"/>
      <c r="Q161" s="114">
        <v>50</v>
      </c>
      <c r="R161" s="115">
        <f t="shared" si="45"/>
        <v>220</v>
      </c>
    </row>
    <row r="162" spans="2:18" ht="24" customHeight="1">
      <c r="C162" s="43"/>
      <c r="D162" s="43"/>
      <c r="E162" s="43"/>
      <c r="F162" s="43"/>
      <c r="G162" s="43"/>
      <c r="H162" s="43"/>
      <c r="I162" s="43"/>
      <c r="J162" s="112"/>
      <c r="K162" s="43"/>
      <c r="L162" s="43"/>
      <c r="M162" s="8"/>
      <c r="N162" s="117"/>
      <c r="O162" s="118"/>
      <c r="P162" s="118"/>
      <c r="Q162" s="118"/>
      <c r="R162" s="119">
        <f>SUM(R158:R161)</f>
        <v>970</v>
      </c>
    </row>
    <row r="163" spans="2:18" ht="70.5" customHeight="1">
      <c r="D163" s="43"/>
      <c r="J163" s="112"/>
      <c r="M163" s="162"/>
      <c r="N163" s="162"/>
      <c r="O163" s="163"/>
    </row>
    <row r="164" spans="2:18" ht="15.75" customHeight="1">
      <c r="D164" s="43"/>
      <c r="J164" s="112"/>
    </row>
    <row r="165" spans="2:18" ht="15.75" customHeight="1">
      <c r="D165" s="43"/>
      <c r="J165" s="112"/>
    </row>
    <row r="166" spans="2:18" ht="15.75" customHeight="1">
      <c r="D166" s="43"/>
      <c r="J166" s="112"/>
    </row>
    <row r="167" spans="2:18" ht="15.75" customHeight="1">
      <c r="D167" s="43"/>
      <c r="J167" s="112"/>
    </row>
    <row r="168" spans="2:18" ht="28" customHeight="1">
      <c r="D168" s="43"/>
      <c r="J168" s="112"/>
      <c r="M168" s="162"/>
      <c r="N168" s="162"/>
      <c r="O168" s="163"/>
      <c r="P168" s="163"/>
    </row>
    <row r="169" spans="2:18" ht="28" customHeight="1">
      <c r="D169" s="43"/>
      <c r="J169" s="112"/>
      <c r="M169" s="162"/>
      <c r="N169" s="162"/>
      <c r="O169" s="163"/>
      <c r="P169" s="163"/>
    </row>
    <row r="170" spans="2:18" ht="28" customHeight="1">
      <c r="D170" s="43"/>
      <c r="J170" s="112"/>
      <c r="M170" s="162"/>
      <c r="N170" s="162"/>
      <c r="O170" s="163"/>
      <c r="P170" s="163"/>
    </row>
    <row r="171" spans="2:18" ht="28" customHeight="1">
      <c r="D171" s="43"/>
      <c r="J171" s="112"/>
      <c r="M171" s="162"/>
      <c r="N171" s="162"/>
      <c r="O171" s="163"/>
      <c r="P171" s="163"/>
    </row>
    <row r="172" spans="2:18" ht="15.75" customHeight="1">
      <c r="D172" s="43"/>
      <c r="J172" s="112"/>
    </row>
    <row r="173" spans="2:18" ht="15.75" customHeight="1">
      <c r="D173" s="43"/>
      <c r="J173" s="112"/>
    </row>
    <row r="174" spans="2:18" ht="15.75" customHeight="1">
      <c r="D174" s="43"/>
      <c r="J174" s="112"/>
    </row>
    <row r="175" spans="2:18" ht="15.75" customHeight="1">
      <c r="D175" s="43"/>
      <c r="J175" s="112"/>
    </row>
    <row r="176" spans="2:18" ht="15.75" customHeight="1">
      <c r="D176" s="43"/>
      <c r="J176" s="112"/>
    </row>
    <row r="177" spans="4:10" ht="15.75" customHeight="1">
      <c r="D177" s="43"/>
      <c r="J177" s="112"/>
    </row>
    <row r="178" spans="4:10" ht="15.75" customHeight="1">
      <c r="D178" s="43"/>
      <c r="J178" s="112"/>
    </row>
    <row r="179" spans="4:10" ht="15.75" customHeight="1">
      <c r="D179" s="43"/>
      <c r="J179" s="112"/>
    </row>
    <row r="180" spans="4:10" ht="15.75" customHeight="1">
      <c r="D180" s="43"/>
      <c r="J180" s="112"/>
    </row>
    <row r="181" spans="4:10" ht="15.75" customHeight="1">
      <c r="D181" s="43"/>
      <c r="J181" s="112"/>
    </row>
    <row r="182" spans="4:10" ht="15.75" customHeight="1">
      <c r="D182" s="43"/>
      <c r="J182" s="112"/>
    </row>
    <row r="183" spans="4:10" ht="15.75" customHeight="1">
      <c r="D183" s="43"/>
      <c r="J183" s="112"/>
    </row>
    <row r="184" spans="4:10" ht="15.75" customHeight="1">
      <c r="D184" s="43"/>
      <c r="J184" s="112"/>
    </row>
    <row r="185" spans="4:10" ht="15.75" customHeight="1">
      <c r="D185" s="43"/>
      <c r="J185" s="112"/>
    </row>
    <row r="186" spans="4:10" ht="15.75" customHeight="1">
      <c r="D186" s="43"/>
      <c r="J186" s="112"/>
    </row>
    <row r="187" spans="4:10" ht="15.75" customHeight="1">
      <c r="D187" s="43"/>
      <c r="J187" s="112"/>
    </row>
    <row r="188" spans="4:10" ht="15.75" customHeight="1">
      <c r="D188" s="43"/>
      <c r="J188" s="112"/>
    </row>
    <row r="189" spans="4:10" ht="15.75" customHeight="1">
      <c r="D189" s="43"/>
      <c r="J189" s="112"/>
    </row>
    <row r="190" spans="4:10" ht="15.75" customHeight="1">
      <c r="D190" s="43"/>
      <c r="J190" s="112"/>
    </row>
    <row r="191" spans="4:10" ht="15.75" customHeight="1">
      <c r="D191" s="43"/>
      <c r="J191" s="112"/>
    </row>
    <row r="192" spans="4:10" ht="15.75" customHeight="1">
      <c r="D192" s="43"/>
      <c r="J192" s="112"/>
    </row>
    <row r="193" spans="4:10" ht="15.75" customHeight="1">
      <c r="D193" s="43"/>
      <c r="J193" s="112"/>
    </row>
    <row r="194" spans="4:10" ht="15.75" customHeight="1">
      <c r="D194" s="43"/>
      <c r="J194" s="112"/>
    </row>
    <row r="195" spans="4:10" ht="15.75" customHeight="1">
      <c r="D195" s="43"/>
      <c r="J195" s="112"/>
    </row>
    <row r="196" spans="4:10" ht="15.75" customHeight="1">
      <c r="D196" s="43"/>
      <c r="J196" s="112"/>
    </row>
    <row r="197" spans="4:10" ht="15.75" customHeight="1">
      <c r="D197" s="43"/>
      <c r="J197" s="112"/>
    </row>
    <row r="198" spans="4:10" ht="15.75" customHeight="1">
      <c r="D198" s="43"/>
      <c r="J198" s="112"/>
    </row>
    <row r="199" spans="4:10" ht="15.75" customHeight="1">
      <c r="D199" s="43"/>
      <c r="J199" s="112"/>
    </row>
    <row r="200" spans="4:10" ht="15.75" customHeight="1">
      <c r="D200" s="43"/>
      <c r="J200" s="112"/>
    </row>
    <row r="201" spans="4:10" ht="15.75" customHeight="1">
      <c r="D201" s="43"/>
      <c r="J201" s="112"/>
    </row>
    <row r="202" spans="4:10" ht="15.75" customHeight="1">
      <c r="D202" s="43"/>
      <c r="J202" s="112"/>
    </row>
    <row r="203" spans="4:10" ht="15.75" customHeight="1">
      <c r="D203" s="43"/>
      <c r="J203" s="112"/>
    </row>
    <row r="204" spans="4:10" ht="15.75" customHeight="1">
      <c r="D204" s="43"/>
      <c r="J204" s="112"/>
    </row>
    <row r="205" spans="4:10" ht="15.75" customHeight="1">
      <c r="D205" s="43"/>
      <c r="J205" s="112"/>
    </row>
    <row r="206" spans="4:10" ht="15.75" customHeight="1">
      <c r="D206" s="43"/>
      <c r="J206" s="112"/>
    </row>
    <row r="207" spans="4:10" ht="15.75" customHeight="1">
      <c r="D207" s="43"/>
      <c r="J207" s="112"/>
    </row>
    <row r="208" spans="4:10" ht="15.75" customHeight="1">
      <c r="D208" s="43"/>
      <c r="J208" s="112"/>
    </row>
    <row r="209" spans="4:10" ht="15.75" customHeight="1">
      <c r="D209" s="43"/>
      <c r="J209" s="112"/>
    </row>
    <row r="210" spans="4:10" ht="15.75" customHeight="1">
      <c r="D210" s="43"/>
      <c r="J210" s="112"/>
    </row>
    <row r="211" spans="4:10" ht="15.75" customHeight="1">
      <c r="D211" s="43"/>
      <c r="J211" s="112"/>
    </row>
    <row r="212" spans="4:10" ht="15.75" customHeight="1">
      <c r="D212" s="43"/>
      <c r="J212" s="112"/>
    </row>
    <row r="213" spans="4:10" ht="15.75" customHeight="1">
      <c r="D213" s="43"/>
      <c r="J213" s="112"/>
    </row>
    <row r="214" spans="4:10" ht="15.75" customHeight="1">
      <c r="D214" s="43"/>
      <c r="J214" s="112"/>
    </row>
    <row r="215" spans="4:10" ht="15.75" customHeight="1">
      <c r="D215" s="43"/>
      <c r="J215" s="112"/>
    </row>
    <row r="216" spans="4:10" ht="15.75" customHeight="1">
      <c r="D216" s="43"/>
      <c r="J216" s="112"/>
    </row>
    <row r="217" spans="4:10" ht="15.75" customHeight="1">
      <c r="D217" s="43"/>
      <c r="J217" s="112"/>
    </row>
    <row r="218" spans="4:10" ht="15.75" customHeight="1">
      <c r="D218" s="43"/>
      <c r="J218" s="112"/>
    </row>
    <row r="219" spans="4:10" ht="15.75" customHeight="1">
      <c r="D219" s="43"/>
      <c r="J219" s="112"/>
    </row>
    <row r="220" spans="4:10" ht="15.75" customHeight="1">
      <c r="D220" s="43"/>
      <c r="J220" s="112"/>
    </row>
    <row r="221" spans="4:10" ht="15.75" customHeight="1">
      <c r="D221" s="43"/>
      <c r="J221" s="112"/>
    </row>
    <row r="222" spans="4:10" ht="15.75" customHeight="1">
      <c r="D222" s="43"/>
      <c r="J222" s="112"/>
    </row>
    <row r="223" spans="4:10" ht="15.75" customHeight="1">
      <c r="D223" s="43"/>
      <c r="J223" s="112"/>
    </row>
    <row r="224" spans="4:10" ht="15.75" customHeight="1">
      <c r="D224" s="43"/>
      <c r="J224" s="112"/>
    </row>
    <row r="225" spans="4:10" ht="15.75" customHeight="1">
      <c r="D225" s="43"/>
      <c r="J225" s="112"/>
    </row>
    <row r="226" spans="4:10" ht="15.75" customHeight="1">
      <c r="D226" s="43"/>
      <c r="J226" s="112"/>
    </row>
    <row r="227" spans="4:10" ht="15.75" customHeight="1">
      <c r="D227" s="43"/>
      <c r="J227" s="112"/>
    </row>
    <row r="228" spans="4:10" ht="15.75" customHeight="1">
      <c r="D228" s="43"/>
      <c r="J228" s="112"/>
    </row>
    <row r="229" spans="4:10" ht="15.75" customHeight="1">
      <c r="D229" s="43"/>
      <c r="J229" s="112"/>
    </row>
    <row r="230" spans="4:10" ht="15.75" customHeight="1">
      <c r="D230" s="43"/>
      <c r="J230" s="112"/>
    </row>
    <row r="231" spans="4:10" ht="15.75" customHeight="1">
      <c r="D231" s="43"/>
      <c r="J231" s="112"/>
    </row>
    <row r="232" spans="4:10" ht="15.75" customHeight="1">
      <c r="D232" s="43"/>
      <c r="J232" s="112"/>
    </row>
    <row r="233" spans="4:10" ht="15.75" customHeight="1">
      <c r="D233" s="43"/>
      <c r="J233" s="112"/>
    </row>
    <row r="234" spans="4:10" ht="15.75" customHeight="1">
      <c r="D234" s="43"/>
      <c r="J234" s="112"/>
    </row>
    <row r="235" spans="4:10" ht="15.75" customHeight="1">
      <c r="D235" s="43"/>
      <c r="J235" s="112"/>
    </row>
    <row r="236" spans="4:10" ht="15.75" customHeight="1">
      <c r="D236" s="43"/>
      <c r="J236" s="112"/>
    </row>
    <row r="237" spans="4:10" ht="15.75" customHeight="1">
      <c r="D237" s="43"/>
      <c r="J237" s="112"/>
    </row>
    <row r="238" spans="4:10" ht="15.75" customHeight="1">
      <c r="D238" s="43"/>
      <c r="J238" s="112"/>
    </row>
    <row r="239" spans="4:10" ht="15.75" customHeight="1">
      <c r="D239" s="43"/>
      <c r="J239" s="112"/>
    </row>
    <row r="240" spans="4:10" ht="15.75" customHeight="1">
      <c r="D240" s="43"/>
      <c r="J240" s="112"/>
    </row>
    <row r="241" spans="4:10" ht="15.75" customHeight="1">
      <c r="D241" s="43"/>
      <c r="J241" s="112"/>
    </row>
    <row r="242" spans="4:10" ht="15.75" customHeight="1">
      <c r="D242" s="43"/>
      <c r="J242" s="112"/>
    </row>
    <row r="243" spans="4:10" ht="15.75" customHeight="1">
      <c r="D243" s="43"/>
      <c r="J243" s="112"/>
    </row>
    <row r="244" spans="4:10" ht="15.75" customHeight="1">
      <c r="D244" s="43"/>
      <c r="J244" s="112"/>
    </row>
    <row r="245" spans="4:10" ht="15.75" customHeight="1">
      <c r="D245" s="43"/>
      <c r="J245" s="112"/>
    </row>
    <row r="246" spans="4:10" ht="15.75" customHeight="1">
      <c r="D246" s="43"/>
      <c r="J246" s="112"/>
    </row>
    <row r="247" spans="4:10" ht="15.75" customHeight="1">
      <c r="D247" s="43"/>
      <c r="J247" s="112"/>
    </row>
    <row r="248" spans="4:10" ht="15.75" customHeight="1">
      <c r="D248" s="43"/>
      <c r="J248" s="112"/>
    </row>
    <row r="249" spans="4:10" ht="15.75" customHeight="1">
      <c r="D249" s="43"/>
      <c r="J249" s="112"/>
    </row>
    <row r="250" spans="4:10" ht="15.75" customHeight="1">
      <c r="D250" s="43"/>
      <c r="J250" s="112"/>
    </row>
    <row r="251" spans="4:10" ht="15.75" customHeight="1">
      <c r="D251" s="43"/>
      <c r="J251" s="112"/>
    </row>
    <row r="252" spans="4:10" ht="15.75" customHeight="1">
      <c r="D252" s="43"/>
      <c r="J252" s="112"/>
    </row>
    <row r="253" spans="4:10" ht="15.75" customHeight="1">
      <c r="D253" s="43"/>
      <c r="J253" s="112"/>
    </row>
    <row r="254" spans="4:10" ht="15.75" customHeight="1">
      <c r="D254" s="43"/>
      <c r="J254" s="112"/>
    </row>
    <row r="255" spans="4:10" ht="15.75" customHeight="1">
      <c r="D255" s="43"/>
      <c r="J255" s="112"/>
    </row>
    <row r="256" spans="4:10" ht="15.75" customHeight="1">
      <c r="D256" s="43"/>
      <c r="J256" s="112"/>
    </row>
    <row r="257" spans="4:10" ht="15.75" customHeight="1">
      <c r="D257" s="43"/>
      <c r="J257" s="112"/>
    </row>
    <row r="258" spans="4:10" ht="15.75" customHeight="1">
      <c r="D258" s="43"/>
      <c r="J258" s="112"/>
    </row>
    <row r="259" spans="4:10" ht="15.75" customHeight="1">
      <c r="D259" s="43"/>
      <c r="J259" s="112"/>
    </row>
    <row r="260" spans="4:10" ht="15.75" customHeight="1">
      <c r="D260" s="43"/>
      <c r="J260" s="112"/>
    </row>
    <row r="261" spans="4:10" ht="15.75" customHeight="1">
      <c r="D261" s="43"/>
      <c r="J261" s="112"/>
    </row>
    <row r="262" spans="4:10" ht="15.75" customHeight="1">
      <c r="D262" s="43"/>
      <c r="J262" s="112"/>
    </row>
    <row r="263" spans="4:10" ht="15.75" customHeight="1">
      <c r="D263" s="43"/>
      <c r="J263" s="112"/>
    </row>
    <row r="264" spans="4:10" ht="15.75" customHeight="1">
      <c r="D264" s="43"/>
      <c r="J264" s="112"/>
    </row>
    <row r="265" spans="4:10" ht="15.75" customHeight="1">
      <c r="D265" s="43"/>
      <c r="J265" s="112"/>
    </row>
    <row r="266" spans="4:10" ht="15.75" customHeight="1">
      <c r="D266" s="43"/>
      <c r="J266" s="112"/>
    </row>
    <row r="267" spans="4:10" ht="15.75" customHeight="1">
      <c r="D267" s="43"/>
      <c r="J267" s="112"/>
    </row>
    <row r="268" spans="4:10" ht="15.75" customHeight="1">
      <c r="D268" s="43"/>
      <c r="J268" s="112"/>
    </row>
    <row r="269" spans="4:10" ht="15.75" customHeight="1">
      <c r="D269" s="43"/>
      <c r="J269" s="112"/>
    </row>
    <row r="270" spans="4:10" ht="15.75" customHeight="1">
      <c r="D270" s="43"/>
      <c r="J270" s="112"/>
    </row>
    <row r="271" spans="4:10" ht="15.75" customHeight="1">
      <c r="D271" s="43"/>
      <c r="J271" s="112"/>
    </row>
    <row r="272" spans="4:10" ht="15.75" customHeight="1">
      <c r="D272" s="43"/>
      <c r="J272" s="112"/>
    </row>
    <row r="273" spans="4:10" ht="15.75" customHeight="1">
      <c r="D273" s="43"/>
      <c r="J273" s="112"/>
    </row>
    <row r="274" spans="4:10" ht="15.75" customHeight="1">
      <c r="D274" s="43"/>
      <c r="J274" s="112"/>
    </row>
    <row r="275" spans="4:10" ht="15.75" customHeight="1">
      <c r="D275" s="43"/>
      <c r="J275" s="112"/>
    </row>
    <row r="276" spans="4:10" ht="15.75" customHeight="1">
      <c r="D276" s="43"/>
      <c r="J276" s="112"/>
    </row>
    <row r="277" spans="4:10" ht="15.75" customHeight="1">
      <c r="D277" s="43"/>
      <c r="J277" s="112"/>
    </row>
    <row r="278" spans="4:10" ht="15.75" customHeight="1">
      <c r="D278" s="43"/>
      <c r="J278" s="112"/>
    </row>
    <row r="279" spans="4:10" ht="15.75" customHeight="1">
      <c r="D279" s="43"/>
      <c r="J279" s="112"/>
    </row>
    <row r="280" spans="4:10" ht="15.75" customHeight="1">
      <c r="D280" s="43"/>
      <c r="J280" s="112"/>
    </row>
    <row r="281" spans="4:10" ht="15.75" customHeight="1">
      <c r="D281" s="43"/>
      <c r="J281" s="112"/>
    </row>
    <row r="282" spans="4:10" ht="15.75" customHeight="1">
      <c r="D282" s="43"/>
      <c r="J282" s="112"/>
    </row>
    <row r="283" spans="4:10" ht="15.75" customHeight="1">
      <c r="D283" s="43"/>
      <c r="J283" s="112"/>
    </row>
    <row r="284" spans="4:10" ht="15.75" customHeight="1">
      <c r="D284" s="43"/>
      <c r="J284" s="112"/>
    </row>
    <row r="285" spans="4:10" ht="15.75" customHeight="1">
      <c r="D285" s="43"/>
      <c r="J285" s="112"/>
    </row>
    <row r="286" spans="4:10" ht="15.75" customHeight="1">
      <c r="D286" s="43"/>
      <c r="J286" s="112"/>
    </row>
    <row r="287" spans="4:10" ht="15.75" customHeight="1">
      <c r="D287" s="43"/>
      <c r="J287" s="112"/>
    </row>
    <row r="288" spans="4:10" ht="15.75" customHeight="1">
      <c r="D288" s="43"/>
      <c r="J288" s="112"/>
    </row>
    <row r="289" spans="4:10" ht="15.75" customHeight="1">
      <c r="D289" s="43"/>
      <c r="J289" s="112"/>
    </row>
    <row r="290" spans="4:10" ht="15.75" customHeight="1">
      <c r="D290" s="43"/>
      <c r="J290" s="112"/>
    </row>
    <row r="291" spans="4:10" ht="15.75" customHeight="1">
      <c r="D291" s="43"/>
      <c r="J291" s="112"/>
    </row>
    <row r="292" spans="4:10" ht="15.75" customHeight="1">
      <c r="D292" s="43"/>
      <c r="J292" s="112"/>
    </row>
    <row r="293" spans="4:10" ht="15.75" customHeight="1">
      <c r="D293" s="43"/>
      <c r="J293" s="112"/>
    </row>
    <row r="294" spans="4:10" ht="15.75" customHeight="1">
      <c r="D294" s="43"/>
      <c r="J294" s="112"/>
    </row>
    <row r="295" spans="4:10" ht="15.75" customHeight="1">
      <c r="D295" s="43"/>
      <c r="J295" s="112"/>
    </row>
    <row r="296" spans="4:10" ht="15.75" customHeight="1">
      <c r="D296" s="43"/>
      <c r="J296" s="112"/>
    </row>
    <row r="297" spans="4:10" ht="15.75" customHeight="1">
      <c r="D297" s="43"/>
      <c r="J297" s="112"/>
    </row>
    <row r="298" spans="4:10" ht="15.75" customHeight="1">
      <c r="D298" s="43"/>
      <c r="J298" s="112"/>
    </row>
    <row r="299" spans="4:10" ht="15.75" customHeight="1">
      <c r="D299" s="43"/>
      <c r="J299" s="112"/>
    </row>
    <row r="300" spans="4:10" ht="15.75" customHeight="1">
      <c r="D300" s="43"/>
      <c r="J300" s="112"/>
    </row>
    <row r="301" spans="4:10" ht="15.75" customHeight="1">
      <c r="D301" s="43"/>
      <c r="J301" s="112"/>
    </row>
    <row r="302" spans="4:10" ht="15.75" customHeight="1">
      <c r="D302" s="43"/>
      <c r="J302" s="112"/>
    </row>
    <row r="303" spans="4:10" ht="15.75" customHeight="1">
      <c r="D303" s="43"/>
      <c r="J303" s="112"/>
    </row>
    <row r="304" spans="4:10" ht="15.75" customHeight="1">
      <c r="D304" s="43"/>
      <c r="J304" s="112"/>
    </row>
    <row r="305" spans="4:10" ht="15.75" customHeight="1">
      <c r="D305" s="43"/>
      <c r="J305" s="112"/>
    </row>
    <row r="306" spans="4:10" ht="15.75" customHeight="1">
      <c r="D306" s="43"/>
      <c r="J306" s="112"/>
    </row>
    <row r="307" spans="4:10" ht="15.75" customHeight="1">
      <c r="D307" s="43"/>
      <c r="J307" s="112"/>
    </row>
    <row r="308" spans="4:10" ht="15.75" customHeight="1">
      <c r="D308" s="43"/>
      <c r="J308" s="112"/>
    </row>
    <row r="309" spans="4:10" ht="15.75" customHeight="1">
      <c r="D309" s="43"/>
      <c r="J309" s="112"/>
    </row>
    <row r="310" spans="4:10" ht="15.75" customHeight="1">
      <c r="D310" s="43"/>
      <c r="J310" s="112"/>
    </row>
    <row r="311" spans="4:10" ht="15.75" customHeight="1">
      <c r="D311" s="43"/>
      <c r="J311" s="112"/>
    </row>
    <row r="312" spans="4:10" ht="15.75" customHeight="1">
      <c r="D312" s="43"/>
      <c r="J312" s="112"/>
    </row>
    <row r="313" spans="4:10" ht="15.75" customHeight="1">
      <c r="D313" s="43"/>
      <c r="J313" s="112"/>
    </row>
    <row r="314" spans="4:10" ht="15.75" customHeight="1">
      <c r="D314" s="43"/>
      <c r="J314" s="112"/>
    </row>
    <row r="315" spans="4:10" ht="15.75" customHeight="1">
      <c r="D315" s="43"/>
      <c r="J315" s="112"/>
    </row>
    <row r="316" spans="4:10" ht="15.75" customHeight="1">
      <c r="D316" s="43"/>
      <c r="J316" s="112"/>
    </row>
    <row r="317" spans="4:10" ht="15.75" customHeight="1">
      <c r="D317" s="43"/>
      <c r="J317" s="112"/>
    </row>
    <row r="318" spans="4:10" ht="15.75" customHeight="1">
      <c r="D318" s="43"/>
      <c r="J318" s="112"/>
    </row>
    <row r="319" spans="4:10" ht="15.75" customHeight="1">
      <c r="D319" s="43"/>
      <c r="J319" s="112"/>
    </row>
    <row r="320" spans="4:10" ht="15.75" customHeight="1">
      <c r="D320" s="43"/>
      <c r="J320" s="112"/>
    </row>
    <row r="321" spans="4:10" ht="15.75" customHeight="1">
      <c r="D321" s="43"/>
      <c r="J321" s="112"/>
    </row>
    <row r="322" spans="4:10" ht="15.75" customHeight="1">
      <c r="D322" s="43"/>
      <c r="J322" s="112"/>
    </row>
    <row r="323" spans="4:10" ht="15.75" customHeight="1">
      <c r="D323" s="43"/>
      <c r="J323" s="112"/>
    </row>
    <row r="324" spans="4:10" ht="15.75" customHeight="1">
      <c r="D324" s="43"/>
      <c r="J324" s="112"/>
    </row>
    <row r="325" spans="4:10" ht="15.75" customHeight="1">
      <c r="D325" s="43"/>
      <c r="J325" s="112"/>
    </row>
    <row r="326" spans="4:10" ht="15.75" customHeight="1">
      <c r="D326" s="43"/>
      <c r="J326" s="112"/>
    </row>
    <row r="327" spans="4:10" ht="15.75" customHeight="1">
      <c r="D327" s="43"/>
      <c r="J327" s="112"/>
    </row>
    <row r="328" spans="4:10" ht="15.75" customHeight="1">
      <c r="D328" s="43"/>
      <c r="J328" s="112"/>
    </row>
    <row r="329" spans="4:10" ht="15.75" customHeight="1">
      <c r="D329" s="43"/>
      <c r="J329" s="112"/>
    </row>
    <row r="330" spans="4:10" ht="15.75" customHeight="1">
      <c r="D330" s="43"/>
      <c r="J330" s="112"/>
    </row>
    <row r="331" spans="4:10" ht="15.75" customHeight="1">
      <c r="D331" s="43"/>
      <c r="J331" s="112"/>
    </row>
    <row r="332" spans="4:10" ht="15.75" customHeight="1">
      <c r="D332" s="43"/>
      <c r="J332" s="112"/>
    </row>
    <row r="333" spans="4:10" ht="15.75" customHeight="1">
      <c r="D333" s="43"/>
      <c r="J333" s="112"/>
    </row>
    <row r="334" spans="4:10" ht="15.75" customHeight="1">
      <c r="D334" s="43"/>
      <c r="J334" s="112"/>
    </row>
    <row r="335" spans="4:10" ht="15.75" customHeight="1">
      <c r="D335" s="43"/>
      <c r="J335" s="112"/>
    </row>
    <row r="336" spans="4:10" ht="15.75" customHeight="1">
      <c r="D336" s="43"/>
      <c r="J336" s="112"/>
    </row>
    <row r="337" spans="4:10" ht="15.75" customHeight="1">
      <c r="D337" s="43"/>
      <c r="J337" s="112"/>
    </row>
    <row r="338" spans="4:10" ht="15.75" customHeight="1">
      <c r="D338" s="43"/>
      <c r="J338" s="112"/>
    </row>
    <row r="339" spans="4:10" ht="15.75" customHeight="1">
      <c r="D339" s="43"/>
      <c r="J339" s="112"/>
    </row>
    <row r="340" spans="4:10" ht="15.75" customHeight="1">
      <c r="D340" s="43"/>
      <c r="J340" s="112"/>
    </row>
    <row r="341" spans="4:10" ht="15.75" customHeight="1">
      <c r="D341" s="43"/>
      <c r="J341" s="112"/>
    </row>
    <row r="342" spans="4:10" ht="15.75" customHeight="1">
      <c r="D342" s="43"/>
      <c r="J342" s="112"/>
    </row>
    <row r="343" spans="4:10" ht="15.75" customHeight="1">
      <c r="D343" s="43"/>
      <c r="J343" s="112"/>
    </row>
    <row r="344" spans="4:10" ht="15.75" customHeight="1">
      <c r="D344" s="43"/>
      <c r="J344" s="112"/>
    </row>
    <row r="345" spans="4:10" ht="15.75" customHeight="1">
      <c r="D345" s="43"/>
      <c r="J345" s="112"/>
    </row>
    <row r="346" spans="4:10" ht="15.75" customHeight="1">
      <c r="D346" s="43"/>
      <c r="J346" s="112"/>
    </row>
    <row r="347" spans="4:10" ht="15.75" customHeight="1">
      <c r="D347" s="43"/>
      <c r="J347" s="112"/>
    </row>
    <row r="348" spans="4:10" ht="15.75" customHeight="1">
      <c r="D348" s="43"/>
      <c r="J348" s="112"/>
    </row>
    <row r="349" spans="4:10" ht="15.75" customHeight="1">
      <c r="D349" s="43"/>
      <c r="J349" s="112"/>
    </row>
    <row r="350" spans="4:10" ht="15.75" customHeight="1">
      <c r="D350" s="43"/>
      <c r="J350" s="112"/>
    </row>
    <row r="351" spans="4:10" ht="15.75" customHeight="1">
      <c r="D351" s="43"/>
      <c r="J351" s="112"/>
    </row>
    <row r="352" spans="4:10" ht="15.75" customHeight="1">
      <c r="D352" s="43"/>
      <c r="J352" s="112"/>
    </row>
    <row r="353" spans="4:10" ht="15.75" customHeight="1">
      <c r="D353" s="43"/>
      <c r="J353" s="112"/>
    </row>
    <row r="354" spans="4:10" ht="15.75" customHeight="1">
      <c r="D354" s="43"/>
      <c r="J354" s="112"/>
    </row>
    <row r="355" spans="4:10" ht="15.75" customHeight="1">
      <c r="D355" s="43"/>
      <c r="J355" s="112"/>
    </row>
    <row r="356" spans="4:10" ht="15.75" customHeight="1">
      <c r="D356" s="43"/>
      <c r="J356" s="112"/>
    </row>
    <row r="357" spans="4:10" ht="15.75" customHeight="1">
      <c r="D357" s="43"/>
      <c r="J357" s="112"/>
    </row>
    <row r="358" spans="4:10" ht="15.75" customHeight="1">
      <c r="D358" s="43"/>
      <c r="J358" s="112"/>
    </row>
    <row r="359" spans="4:10" ht="15.75" customHeight="1">
      <c r="D359" s="43"/>
      <c r="J359" s="112"/>
    </row>
    <row r="360" spans="4:10" ht="15.75" customHeight="1">
      <c r="D360" s="43"/>
      <c r="J360" s="112"/>
    </row>
    <row r="361" spans="4:10" ht="15.75" customHeight="1">
      <c r="D361" s="43"/>
      <c r="J361" s="112"/>
    </row>
    <row r="362" spans="4:10" ht="15.75" customHeight="1">
      <c r="D362" s="43"/>
      <c r="J362" s="112"/>
    </row>
    <row r="363" spans="4:10" ht="15.75" customHeight="1">
      <c r="D363" s="43"/>
      <c r="J363" s="112"/>
    </row>
    <row r="364" spans="4:10" ht="15.75" customHeight="1">
      <c r="D364" s="43"/>
      <c r="J364" s="112"/>
    </row>
    <row r="365" spans="4:10" ht="15.75" customHeight="1">
      <c r="D365" s="43"/>
      <c r="J365" s="112"/>
    </row>
    <row r="366" spans="4:10" ht="15.75" customHeight="1">
      <c r="D366" s="43"/>
      <c r="J366" s="112"/>
    </row>
    <row r="367" spans="4:10" ht="15.75" customHeight="1">
      <c r="D367" s="43"/>
      <c r="J367" s="112"/>
    </row>
    <row r="368" spans="4:10" ht="15.75" customHeight="1">
      <c r="D368" s="43"/>
      <c r="J368" s="112"/>
    </row>
    <row r="369" spans="4:10" ht="15.75" customHeight="1">
      <c r="D369" s="43"/>
      <c r="J369" s="112"/>
    </row>
    <row r="370" spans="4:10" ht="15.75" customHeight="1">
      <c r="D370" s="43"/>
      <c r="J370" s="112"/>
    </row>
    <row r="371" spans="4:10" ht="15.75" customHeight="1">
      <c r="D371" s="43"/>
      <c r="J371" s="112"/>
    </row>
    <row r="372" spans="4:10" ht="15.75" customHeight="1">
      <c r="D372" s="43"/>
      <c r="J372" s="112"/>
    </row>
    <row r="373" spans="4:10" ht="15.75" customHeight="1">
      <c r="D373" s="43"/>
      <c r="J373" s="112"/>
    </row>
    <row r="374" spans="4:10" ht="15.75" customHeight="1">
      <c r="D374" s="43"/>
      <c r="J374" s="112"/>
    </row>
    <row r="375" spans="4:10" ht="15.75" customHeight="1">
      <c r="D375" s="43"/>
      <c r="J375" s="112"/>
    </row>
    <row r="376" spans="4:10" ht="15.75" customHeight="1">
      <c r="D376" s="43"/>
      <c r="J376" s="112"/>
    </row>
    <row r="377" spans="4:10" ht="15.75" customHeight="1">
      <c r="D377" s="43"/>
      <c r="J377" s="112"/>
    </row>
    <row r="378" spans="4:10" ht="15.75" customHeight="1">
      <c r="D378" s="43"/>
      <c r="J378" s="112"/>
    </row>
    <row r="379" spans="4:10" ht="15.75" customHeight="1">
      <c r="D379" s="43"/>
      <c r="J379" s="112"/>
    </row>
    <row r="380" spans="4:10" ht="15.75" customHeight="1">
      <c r="D380" s="43"/>
      <c r="J380" s="112"/>
    </row>
    <row r="381" spans="4:10" ht="15.75" customHeight="1">
      <c r="D381" s="43"/>
      <c r="J381" s="112"/>
    </row>
    <row r="382" spans="4:10" ht="15.75" customHeight="1">
      <c r="D382" s="43"/>
      <c r="J382" s="112"/>
    </row>
    <row r="383" spans="4:10" ht="15.75" customHeight="1">
      <c r="D383" s="43"/>
      <c r="J383" s="112"/>
    </row>
    <row r="384" spans="4:10" ht="15.75" customHeight="1">
      <c r="D384" s="43"/>
      <c r="J384" s="112"/>
    </row>
    <row r="385" spans="4:10" ht="15.75" customHeight="1">
      <c r="D385" s="43"/>
      <c r="J385" s="112"/>
    </row>
    <row r="386" spans="4:10" ht="15.75" customHeight="1">
      <c r="D386" s="43"/>
      <c r="J386" s="112"/>
    </row>
    <row r="387" spans="4:10" ht="15.75" customHeight="1">
      <c r="D387" s="43"/>
      <c r="J387" s="112"/>
    </row>
    <row r="388" spans="4:10" ht="15.75" customHeight="1">
      <c r="D388" s="43"/>
      <c r="J388" s="112"/>
    </row>
    <row r="389" spans="4:10" ht="15.75" customHeight="1">
      <c r="D389" s="43"/>
      <c r="J389" s="112"/>
    </row>
    <row r="390" spans="4:10" ht="15.75" customHeight="1">
      <c r="D390" s="43"/>
      <c r="J390" s="112"/>
    </row>
    <row r="391" spans="4:10" ht="15.75" customHeight="1">
      <c r="D391" s="43"/>
      <c r="J391" s="112"/>
    </row>
    <row r="392" spans="4:10" ht="15.75" customHeight="1">
      <c r="D392" s="43"/>
      <c r="J392" s="112"/>
    </row>
    <row r="393" spans="4:10" ht="15.75" customHeight="1">
      <c r="D393" s="43"/>
      <c r="J393" s="112"/>
    </row>
    <row r="394" spans="4:10" ht="15.75" customHeight="1">
      <c r="D394" s="43"/>
      <c r="J394" s="112"/>
    </row>
    <row r="395" spans="4:10" ht="15.75" customHeight="1">
      <c r="D395" s="43"/>
      <c r="J395" s="112"/>
    </row>
    <row r="396" spans="4:10" ht="15.75" customHeight="1">
      <c r="D396" s="43"/>
      <c r="J396" s="112"/>
    </row>
    <row r="397" spans="4:10" ht="15.75" customHeight="1">
      <c r="D397" s="43"/>
      <c r="J397" s="112"/>
    </row>
    <row r="398" spans="4:10" ht="15.75" customHeight="1">
      <c r="D398" s="43"/>
      <c r="J398" s="112"/>
    </row>
    <row r="399" spans="4:10" ht="15.75" customHeight="1">
      <c r="D399" s="43"/>
      <c r="J399" s="112"/>
    </row>
    <row r="400" spans="4:10" ht="15.75" customHeight="1">
      <c r="D400" s="43"/>
      <c r="J400" s="112"/>
    </row>
    <row r="401" spans="4:10" ht="15.75" customHeight="1">
      <c r="D401" s="43"/>
      <c r="J401" s="112"/>
    </row>
    <row r="402" spans="4:10" ht="15.75" customHeight="1">
      <c r="D402" s="43"/>
      <c r="J402" s="112"/>
    </row>
    <row r="403" spans="4:10" ht="15.75" customHeight="1">
      <c r="D403" s="43"/>
      <c r="J403" s="112"/>
    </row>
    <row r="404" spans="4:10" ht="15.75" customHeight="1">
      <c r="D404" s="43"/>
      <c r="J404" s="112"/>
    </row>
    <row r="405" spans="4:10" ht="15.75" customHeight="1">
      <c r="D405" s="43"/>
      <c r="J405" s="112"/>
    </row>
    <row r="406" spans="4:10" ht="15.75" customHeight="1">
      <c r="D406" s="43"/>
      <c r="J406" s="112"/>
    </row>
    <row r="407" spans="4:10" ht="15.75" customHeight="1">
      <c r="D407" s="43"/>
      <c r="J407" s="112"/>
    </row>
    <row r="408" spans="4:10" ht="15.75" customHeight="1">
      <c r="D408" s="43"/>
      <c r="J408" s="112"/>
    </row>
    <row r="409" spans="4:10" ht="15.75" customHeight="1">
      <c r="D409" s="43"/>
      <c r="J409" s="112"/>
    </row>
    <row r="410" spans="4:10" ht="15.75" customHeight="1">
      <c r="D410" s="43"/>
      <c r="J410" s="112"/>
    </row>
    <row r="411" spans="4:10" ht="15.75" customHeight="1">
      <c r="D411" s="43"/>
      <c r="J411" s="112"/>
    </row>
    <row r="412" spans="4:10" ht="15.75" customHeight="1">
      <c r="D412" s="43"/>
      <c r="J412" s="112"/>
    </row>
    <row r="413" spans="4:10" ht="15.75" customHeight="1">
      <c r="D413" s="43"/>
      <c r="J413" s="112"/>
    </row>
    <row r="414" spans="4:10" ht="15.75" customHeight="1">
      <c r="D414" s="43"/>
      <c r="J414" s="112"/>
    </row>
    <row r="415" spans="4:10" ht="15.75" customHeight="1">
      <c r="D415" s="43"/>
      <c r="J415" s="112"/>
    </row>
    <row r="416" spans="4:10" ht="15.75" customHeight="1">
      <c r="D416" s="43"/>
      <c r="J416" s="112"/>
    </row>
    <row r="417" spans="4:10" ht="15.75" customHeight="1">
      <c r="D417" s="43"/>
      <c r="J417" s="112"/>
    </row>
    <row r="418" spans="4:10" ht="15.75" customHeight="1">
      <c r="D418" s="43"/>
      <c r="J418" s="112"/>
    </row>
    <row r="419" spans="4:10" ht="15.75" customHeight="1">
      <c r="D419" s="43"/>
      <c r="J419" s="112"/>
    </row>
    <row r="420" spans="4:10" ht="15.75" customHeight="1">
      <c r="D420" s="43"/>
      <c r="J420" s="112"/>
    </row>
    <row r="421" spans="4:10" ht="15.75" customHeight="1">
      <c r="D421" s="43"/>
      <c r="J421" s="112"/>
    </row>
    <row r="422" spans="4:10" ht="15.75" customHeight="1">
      <c r="D422" s="43"/>
      <c r="J422" s="112"/>
    </row>
    <row r="423" spans="4:10" ht="15.75" customHeight="1">
      <c r="D423" s="43"/>
      <c r="J423" s="112"/>
    </row>
    <row r="424" spans="4:10" ht="15.75" customHeight="1">
      <c r="D424" s="43"/>
      <c r="J424" s="112"/>
    </row>
    <row r="425" spans="4:10" ht="15.75" customHeight="1">
      <c r="D425" s="43"/>
      <c r="J425" s="112"/>
    </row>
    <row r="426" spans="4:10" ht="15.75" customHeight="1">
      <c r="D426" s="43"/>
      <c r="J426" s="112"/>
    </row>
    <row r="427" spans="4:10" ht="15.75" customHeight="1">
      <c r="D427" s="43"/>
      <c r="J427" s="112"/>
    </row>
    <row r="428" spans="4:10" ht="15.75" customHeight="1">
      <c r="D428" s="43"/>
      <c r="J428" s="112"/>
    </row>
    <row r="429" spans="4:10" ht="15.75" customHeight="1">
      <c r="D429" s="43"/>
      <c r="J429" s="112"/>
    </row>
    <row r="430" spans="4:10" ht="15.75" customHeight="1">
      <c r="D430" s="43"/>
      <c r="J430" s="112"/>
    </row>
    <row r="431" spans="4:10" ht="15.75" customHeight="1">
      <c r="D431" s="43"/>
      <c r="J431" s="112"/>
    </row>
    <row r="432" spans="4:10" ht="15.75" customHeight="1">
      <c r="D432" s="43"/>
      <c r="J432" s="112"/>
    </row>
    <row r="433" spans="4:10" ht="15.75" customHeight="1">
      <c r="D433" s="43"/>
      <c r="J433" s="112"/>
    </row>
    <row r="434" spans="4:10" ht="15.75" customHeight="1">
      <c r="D434" s="43"/>
      <c r="J434" s="112"/>
    </row>
    <row r="435" spans="4:10" ht="15.75" customHeight="1">
      <c r="D435" s="43"/>
      <c r="J435" s="112"/>
    </row>
    <row r="436" spans="4:10" ht="15.75" customHeight="1">
      <c r="D436" s="43"/>
      <c r="J436" s="112"/>
    </row>
    <row r="437" spans="4:10" ht="15.75" customHeight="1">
      <c r="D437" s="43"/>
      <c r="J437" s="112"/>
    </row>
    <row r="438" spans="4:10" ht="15.75" customHeight="1">
      <c r="D438" s="43"/>
      <c r="J438" s="112"/>
    </row>
    <row r="439" spans="4:10" ht="15.75" customHeight="1">
      <c r="D439" s="43"/>
      <c r="J439" s="112"/>
    </row>
    <row r="440" spans="4:10" ht="15.75" customHeight="1">
      <c r="D440" s="43"/>
      <c r="J440" s="112"/>
    </row>
    <row r="441" spans="4:10" ht="15.75" customHeight="1">
      <c r="D441" s="43"/>
      <c r="J441" s="112"/>
    </row>
    <row r="442" spans="4:10" ht="15.75" customHeight="1">
      <c r="D442" s="43"/>
      <c r="J442" s="112"/>
    </row>
    <row r="443" spans="4:10" ht="15.75" customHeight="1">
      <c r="D443" s="43"/>
      <c r="J443" s="112"/>
    </row>
    <row r="444" spans="4:10" ht="15.75" customHeight="1">
      <c r="D444" s="43"/>
      <c r="J444" s="112"/>
    </row>
    <row r="445" spans="4:10" ht="15.75" customHeight="1">
      <c r="D445" s="43"/>
      <c r="J445" s="112"/>
    </row>
    <row r="446" spans="4:10" ht="15.75" customHeight="1">
      <c r="D446" s="43"/>
      <c r="J446" s="112"/>
    </row>
    <row r="447" spans="4:10" ht="15.75" customHeight="1">
      <c r="D447" s="43"/>
      <c r="J447" s="112"/>
    </row>
    <row r="448" spans="4:10" ht="15.75" customHeight="1">
      <c r="D448" s="43"/>
      <c r="J448" s="112"/>
    </row>
    <row r="449" spans="4:10" ht="15.75" customHeight="1">
      <c r="D449" s="43"/>
      <c r="J449" s="112"/>
    </row>
    <row r="450" spans="4:10" ht="15.75" customHeight="1">
      <c r="D450" s="43"/>
      <c r="J450" s="112"/>
    </row>
    <row r="451" spans="4:10" ht="15.75" customHeight="1">
      <c r="D451" s="43"/>
      <c r="J451" s="112"/>
    </row>
    <row r="452" spans="4:10" ht="15.75" customHeight="1">
      <c r="D452" s="43"/>
      <c r="J452" s="112"/>
    </row>
    <row r="453" spans="4:10" ht="15.75" customHeight="1">
      <c r="D453" s="43"/>
      <c r="J453" s="112"/>
    </row>
    <row r="454" spans="4:10" ht="15.75" customHeight="1">
      <c r="D454" s="43"/>
      <c r="J454" s="112"/>
    </row>
    <row r="455" spans="4:10" ht="15.75" customHeight="1">
      <c r="D455" s="43"/>
      <c r="J455" s="112"/>
    </row>
    <row r="456" spans="4:10" ht="15.75" customHeight="1">
      <c r="D456" s="43"/>
      <c r="J456" s="112"/>
    </row>
    <row r="457" spans="4:10" ht="15.75" customHeight="1">
      <c r="D457" s="43"/>
      <c r="J457" s="112"/>
    </row>
    <row r="458" spans="4:10" ht="15.75" customHeight="1">
      <c r="D458" s="43"/>
      <c r="J458" s="112"/>
    </row>
    <row r="459" spans="4:10" ht="15.75" customHeight="1">
      <c r="D459" s="43"/>
      <c r="J459" s="112"/>
    </row>
    <row r="460" spans="4:10" ht="15.75" customHeight="1">
      <c r="D460" s="43"/>
      <c r="J460" s="112"/>
    </row>
    <row r="461" spans="4:10" ht="15.75" customHeight="1">
      <c r="D461" s="43"/>
      <c r="J461" s="112"/>
    </row>
    <row r="462" spans="4:10" ht="15.75" customHeight="1">
      <c r="D462" s="43"/>
      <c r="J462" s="112"/>
    </row>
    <row r="463" spans="4:10" ht="15.75" customHeight="1">
      <c r="D463" s="43"/>
      <c r="J463" s="112"/>
    </row>
    <row r="464" spans="4:10" ht="15.75" customHeight="1">
      <c r="D464" s="43"/>
      <c r="J464" s="112"/>
    </row>
    <row r="465" spans="4:10" ht="15.75" customHeight="1">
      <c r="D465" s="43"/>
      <c r="J465" s="112"/>
    </row>
    <row r="466" spans="4:10" ht="15.75" customHeight="1">
      <c r="D466" s="43"/>
      <c r="J466" s="112"/>
    </row>
    <row r="467" spans="4:10" ht="15.75" customHeight="1">
      <c r="D467" s="43"/>
      <c r="J467" s="112"/>
    </row>
    <row r="468" spans="4:10" ht="15.75" customHeight="1">
      <c r="D468" s="43"/>
      <c r="J468" s="112"/>
    </row>
    <row r="469" spans="4:10" ht="15.75" customHeight="1">
      <c r="D469" s="43"/>
      <c r="J469" s="112"/>
    </row>
    <row r="470" spans="4:10" ht="15.75" customHeight="1">
      <c r="D470" s="43"/>
      <c r="J470" s="112"/>
    </row>
    <row r="471" spans="4:10" ht="15.75" customHeight="1">
      <c r="D471" s="43"/>
      <c r="J471" s="112"/>
    </row>
    <row r="472" spans="4:10" ht="15.75" customHeight="1">
      <c r="D472" s="43"/>
      <c r="J472" s="112"/>
    </row>
    <row r="473" spans="4:10" ht="15.75" customHeight="1">
      <c r="D473" s="43"/>
      <c r="J473" s="112"/>
    </row>
    <row r="474" spans="4:10" ht="15.75" customHeight="1">
      <c r="D474" s="43"/>
      <c r="J474" s="112"/>
    </row>
    <row r="475" spans="4:10" ht="15.75" customHeight="1">
      <c r="D475" s="43"/>
      <c r="J475" s="112"/>
    </row>
    <row r="476" spans="4:10" ht="15.75" customHeight="1">
      <c r="D476" s="43"/>
      <c r="J476" s="112"/>
    </row>
    <row r="477" spans="4:10" ht="15.75" customHeight="1">
      <c r="D477" s="43"/>
      <c r="J477" s="112"/>
    </row>
    <row r="478" spans="4:10" ht="15.75" customHeight="1">
      <c r="D478" s="43"/>
      <c r="J478" s="112"/>
    </row>
    <row r="479" spans="4:10" ht="15.75" customHeight="1">
      <c r="D479" s="43"/>
      <c r="J479" s="112"/>
    </row>
    <row r="480" spans="4:10" ht="15.75" customHeight="1">
      <c r="D480" s="43"/>
      <c r="J480" s="112"/>
    </row>
    <row r="481" spans="4:10" ht="15.75" customHeight="1">
      <c r="D481" s="43"/>
      <c r="J481" s="112"/>
    </row>
    <row r="482" spans="4:10" ht="15.75" customHeight="1">
      <c r="D482" s="43"/>
      <c r="J482" s="112"/>
    </row>
    <row r="483" spans="4:10" ht="15.75" customHeight="1">
      <c r="D483" s="43"/>
      <c r="J483" s="112"/>
    </row>
    <row r="484" spans="4:10" ht="15.75" customHeight="1">
      <c r="D484" s="43"/>
      <c r="J484" s="112"/>
    </row>
    <row r="485" spans="4:10" ht="15.75" customHeight="1">
      <c r="D485" s="43"/>
      <c r="J485" s="112"/>
    </row>
    <row r="486" spans="4:10" ht="15.75" customHeight="1">
      <c r="D486" s="43"/>
      <c r="J486" s="112"/>
    </row>
    <row r="487" spans="4:10" ht="15.75" customHeight="1">
      <c r="D487" s="43"/>
      <c r="J487" s="112"/>
    </row>
    <row r="488" spans="4:10" ht="15.75" customHeight="1">
      <c r="D488" s="43"/>
      <c r="J488" s="112"/>
    </row>
    <row r="489" spans="4:10" ht="15.75" customHeight="1">
      <c r="D489" s="43"/>
      <c r="J489" s="112"/>
    </row>
    <row r="490" spans="4:10" ht="15.75" customHeight="1">
      <c r="D490" s="43"/>
      <c r="J490" s="112"/>
    </row>
    <row r="491" spans="4:10" ht="15.75" customHeight="1">
      <c r="D491" s="43"/>
      <c r="J491" s="112"/>
    </row>
    <row r="492" spans="4:10" ht="15.75" customHeight="1">
      <c r="D492" s="43"/>
      <c r="J492" s="112"/>
    </row>
    <row r="493" spans="4:10" ht="15.75" customHeight="1">
      <c r="D493" s="43"/>
      <c r="J493" s="112"/>
    </row>
    <row r="494" spans="4:10" ht="15.75" customHeight="1">
      <c r="D494" s="43"/>
      <c r="J494" s="112"/>
    </row>
    <row r="495" spans="4:10" ht="15.75" customHeight="1">
      <c r="D495" s="43"/>
      <c r="J495" s="112"/>
    </row>
    <row r="496" spans="4:10" ht="15.75" customHeight="1">
      <c r="D496" s="43"/>
      <c r="J496" s="112"/>
    </row>
    <row r="497" spans="4:10" ht="15.75" customHeight="1">
      <c r="D497" s="43"/>
      <c r="J497" s="112"/>
    </row>
    <row r="498" spans="4:10" ht="15.75" customHeight="1">
      <c r="D498" s="43"/>
      <c r="J498" s="112"/>
    </row>
    <row r="499" spans="4:10" ht="15.75" customHeight="1">
      <c r="D499" s="43"/>
      <c r="J499" s="112"/>
    </row>
    <row r="500" spans="4:10" ht="15.75" customHeight="1">
      <c r="D500" s="43"/>
      <c r="J500" s="112"/>
    </row>
    <row r="501" spans="4:10" ht="15.75" customHeight="1">
      <c r="D501" s="43"/>
      <c r="J501" s="112"/>
    </row>
    <row r="502" spans="4:10" ht="15.75" customHeight="1">
      <c r="D502" s="43"/>
      <c r="J502" s="112"/>
    </row>
    <row r="503" spans="4:10" ht="15.75" customHeight="1">
      <c r="D503" s="43"/>
      <c r="J503" s="112"/>
    </row>
    <row r="504" spans="4:10" ht="15.75" customHeight="1">
      <c r="D504" s="43"/>
      <c r="J504" s="112"/>
    </row>
    <row r="505" spans="4:10" ht="15.75" customHeight="1">
      <c r="D505" s="43"/>
      <c r="J505" s="112"/>
    </row>
    <row r="506" spans="4:10" ht="15.75" customHeight="1">
      <c r="D506" s="43"/>
      <c r="J506" s="112"/>
    </row>
    <row r="507" spans="4:10" ht="15.75" customHeight="1">
      <c r="D507" s="43"/>
      <c r="J507" s="112"/>
    </row>
    <row r="508" spans="4:10" ht="15.75" customHeight="1">
      <c r="D508" s="43"/>
      <c r="J508" s="112"/>
    </row>
    <row r="509" spans="4:10" ht="15.75" customHeight="1">
      <c r="D509" s="43"/>
      <c r="J509" s="112"/>
    </row>
    <row r="510" spans="4:10" ht="15.75" customHeight="1">
      <c r="D510" s="43"/>
      <c r="J510" s="112"/>
    </row>
    <row r="511" spans="4:10" ht="15.75" customHeight="1">
      <c r="D511" s="43"/>
      <c r="J511" s="112"/>
    </row>
    <row r="512" spans="4:10" ht="15.75" customHeight="1">
      <c r="D512" s="43"/>
      <c r="J512" s="112"/>
    </row>
    <row r="513" spans="4:10" ht="15.75" customHeight="1">
      <c r="D513" s="43"/>
      <c r="J513" s="112"/>
    </row>
    <row r="514" spans="4:10" ht="15.75" customHeight="1">
      <c r="D514" s="43"/>
      <c r="J514" s="112"/>
    </row>
    <row r="515" spans="4:10" ht="15.75" customHeight="1">
      <c r="D515" s="43"/>
      <c r="J515" s="112"/>
    </row>
    <row r="516" spans="4:10" ht="15.75" customHeight="1">
      <c r="D516" s="43"/>
      <c r="J516" s="112"/>
    </row>
    <row r="517" spans="4:10" ht="15.75" customHeight="1">
      <c r="D517" s="43"/>
      <c r="J517" s="112"/>
    </row>
    <row r="518" spans="4:10" ht="15.75" customHeight="1">
      <c r="D518" s="43"/>
      <c r="J518" s="112"/>
    </row>
    <row r="519" spans="4:10" ht="15.75" customHeight="1">
      <c r="D519" s="43"/>
      <c r="J519" s="112"/>
    </row>
    <row r="520" spans="4:10" ht="15.75" customHeight="1">
      <c r="D520" s="43"/>
      <c r="J520" s="112"/>
    </row>
    <row r="521" spans="4:10" ht="15.75" customHeight="1">
      <c r="D521" s="43"/>
      <c r="J521" s="112"/>
    </row>
    <row r="522" spans="4:10" ht="15.75" customHeight="1">
      <c r="D522" s="43"/>
      <c r="J522" s="112"/>
    </row>
    <row r="523" spans="4:10" ht="15.75" customHeight="1">
      <c r="D523" s="43"/>
      <c r="J523" s="112"/>
    </row>
    <row r="524" spans="4:10" ht="15.75" customHeight="1">
      <c r="D524" s="43"/>
      <c r="J524" s="112"/>
    </row>
    <row r="525" spans="4:10" ht="15.75" customHeight="1">
      <c r="D525" s="43"/>
      <c r="J525" s="112"/>
    </row>
    <row r="526" spans="4:10" ht="15.75" customHeight="1">
      <c r="D526" s="43"/>
      <c r="J526" s="112"/>
    </row>
    <row r="527" spans="4:10" ht="15.75" customHeight="1">
      <c r="D527" s="43"/>
      <c r="J527" s="112"/>
    </row>
    <row r="528" spans="4:10" ht="15.75" customHeight="1">
      <c r="D528" s="43"/>
      <c r="J528" s="112"/>
    </row>
    <row r="529" spans="4:10" ht="15.75" customHeight="1">
      <c r="D529" s="43"/>
      <c r="J529" s="112"/>
    </row>
    <row r="530" spans="4:10" ht="15.75" customHeight="1">
      <c r="D530" s="43"/>
      <c r="J530" s="112"/>
    </row>
    <row r="531" spans="4:10" ht="15.75" customHeight="1">
      <c r="D531" s="43"/>
      <c r="J531" s="112"/>
    </row>
    <row r="532" spans="4:10" ht="15.75" customHeight="1">
      <c r="D532" s="43"/>
      <c r="J532" s="112"/>
    </row>
    <row r="533" spans="4:10" ht="15.75" customHeight="1">
      <c r="D533" s="43"/>
      <c r="J533" s="112"/>
    </row>
    <row r="534" spans="4:10" ht="15.75" customHeight="1">
      <c r="D534" s="43"/>
      <c r="J534" s="112"/>
    </row>
    <row r="535" spans="4:10" ht="15.75" customHeight="1">
      <c r="D535" s="43"/>
      <c r="J535" s="112"/>
    </row>
    <row r="536" spans="4:10" ht="15.75" customHeight="1">
      <c r="D536" s="43"/>
      <c r="J536" s="112"/>
    </row>
    <row r="537" spans="4:10" ht="15.75" customHeight="1">
      <c r="D537" s="43"/>
      <c r="J537" s="112"/>
    </row>
    <row r="538" spans="4:10" ht="15.75" customHeight="1">
      <c r="D538" s="43"/>
      <c r="J538" s="112"/>
    </row>
    <row r="539" spans="4:10" ht="15.75" customHeight="1">
      <c r="D539" s="43"/>
      <c r="J539" s="112"/>
    </row>
    <row r="540" spans="4:10" ht="15.75" customHeight="1">
      <c r="D540" s="43"/>
      <c r="J540" s="112"/>
    </row>
    <row r="541" spans="4:10" ht="15.75" customHeight="1">
      <c r="D541" s="43"/>
      <c r="J541" s="112"/>
    </row>
    <row r="542" spans="4:10" ht="15.75" customHeight="1">
      <c r="D542" s="43"/>
      <c r="J542" s="112"/>
    </row>
    <row r="543" spans="4:10" ht="15.75" customHeight="1">
      <c r="D543" s="43"/>
      <c r="J543" s="112"/>
    </row>
    <row r="544" spans="4:10" ht="15.75" customHeight="1">
      <c r="D544" s="43"/>
      <c r="J544" s="112"/>
    </row>
    <row r="545" spans="4:10" ht="15.75" customHeight="1">
      <c r="D545" s="43"/>
      <c r="J545" s="112"/>
    </row>
    <row r="546" spans="4:10" ht="15.75" customHeight="1">
      <c r="D546" s="43"/>
      <c r="J546" s="112"/>
    </row>
    <row r="547" spans="4:10" ht="15.75" customHeight="1">
      <c r="D547" s="43"/>
      <c r="J547" s="112"/>
    </row>
    <row r="548" spans="4:10" ht="15.75" customHeight="1">
      <c r="D548" s="43"/>
      <c r="J548" s="112"/>
    </row>
    <row r="549" spans="4:10" ht="15.75" customHeight="1">
      <c r="D549" s="43"/>
      <c r="J549" s="112"/>
    </row>
    <row r="550" spans="4:10" ht="15.75" customHeight="1">
      <c r="D550" s="43"/>
      <c r="J550" s="112"/>
    </row>
    <row r="551" spans="4:10" ht="15.75" customHeight="1">
      <c r="D551" s="43"/>
      <c r="J551" s="112"/>
    </row>
    <row r="552" spans="4:10" ht="15.75" customHeight="1">
      <c r="D552" s="43"/>
      <c r="J552" s="112"/>
    </row>
    <row r="553" spans="4:10" ht="15.75" customHeight="1">
      <c r="D553" s="43"/>
      <c r="J553" s="112"/>
    </row>
    <row r="554" spans="4:10" ht="15.75" customHeight="1">
      <c r="D554" s="43"/>
      <c r="J554" s="112"/>
    </row>
    <row r="555" spans="4:10" ht="15.75" customHeight="1">
      <c r="D555" s="43"/>
      <c r="J555" s="112"/>
    </row>
    <row r="556" spans="4:10" ht="15.75" customHeight="1">
      <c r="D556" s="43"/>
      <c r="J556" s="112"/>
    </row>
    <row r="557" spans="4:10" ht="15.75" customHeight="1">
      <c r="D557" s="43"/>
      <c r="J557" s="112"/>
    </row>
    <row r="558" spans="4:10" ht="15.75" customHeight="1">
      <c r="D558" s="43"/>
      <c r="J558" s="112"/>
    </row>
    <row r="559" spans="4:10" ht="15.75" customHeight="1">
      <c r="D559" s="43"/>
      <c r="J559" s="112"/>
    </row>
    <row r="560" spans="4:10" ht="15.75" customHeight="1">
      <c r="D560" s="43"/>
      <c r="J560" s="112"/>
    </row>
    <row r="561" spans="4:10" ht="15.75" customHeight="1">
      <c r="D561" s="43"/>
      <c r="J561" s="112"/>
    </row>
    <row r="562" spans="4:10" ht="15.75" customHeight="1">
      <c r="D562" s="43"/>
      <c r="J562" s="112"/>
    </row>
    <row r="563" spans="4:10" ht="15.75" customHeight="1">
      <c r="D563" s="43"/>
      <c r="J563" s="112"/>
    </row>
    <row r="564" spans="4:10" ht="15.75" customHeight="1">
      <c r="D564" s="43"/>
      <c r="J564" s="112"/>
    </row>
    <row r="565" spans="4:10" ht="15.75" customHeight="1">
      <c r="D565" s="43"/>
      <c r="J565" s="112"/>
    </row>
    <row r="566" spans="4:10" ht="15.75" customHeight="1">
      <c r="D566" s="43"/>
      <c r="J566" s="112"/>
    </row>
    <row r="567" spans="4:10" ht="15.75" customHeight="1">
      <c r="D567" s="43"/>
      <c r="J567" s="112"/>
    </row>
    <row r="568" spans="4:10" ht="15.75" customHeight="1">
      <c r="D568" s="43"/>
      <c r="J568" s="112"/>
    </row>
    <row r="569" spans="4:10" ht="15.75" customHeight="1">
      <c r="D569" s="43"/>
      <c r="J569" s="112"/>
    </row>
    <row r="570" spans="4:10" ht="15.75" customHeight="1">
      <c r="D570" s="43"/>
      <c r="J570" s="112"/>
    </row>
    <row r="571" spans="4:10" ht="15.75" customHeight="1">
      <c r="D571" s="43"/>
      <c r="J571" s="112"/>
    </row>
    <row r="572" spans="4:10" ht="15.75" customHeight="1">
      <c r="D572" s="43"/>
      <c r="J572" s="112"/>
    </row>
    <row r="573" spans="4:10" ht="15.75" customHeight="1">
      <c r="D573" s="43"/>
      <c r="J573" s="112"/>
    </row>
    <row r="574" spans="4:10" ht="15.75" customHeight="1">
      <c r="D574" s="43"/>
      <c r="J574" s="112"/>
    </row>
    <row r="575" spans="4:10" ht="15.75" customHeight="1">
      <c r="D575" s="43"/>
      <c r="J575" s="112"/>
    </row>
    <row r="576" spans="4:10" ht="15.75" customHeight="1">
      <c r="D576" s="43"/>
      <c r="J576" s="112"/>
    </row>
    <row r="577" spans="4:10" ht="15.75" customHeight="1">
      <c r="D577" s="43"/>
      <c r="J577" s="112"/>
    </row>
    <row r="578" spans="4:10" ht="15.75" customHeight="1">
      <c r="D578" s="43"/>
      <c r="J578" s="112"/>
    </row>
    <row r="579" spans="4:10" ht="15.75" customHeight="1">
      <c r="D579" s="43"/>
      <c r="J579" s="112"/>
    </row>
    <row r="580" spans="4:10" ht="15.75" customHeight="1">
      <c r="D580" s="43"/>
      <c r="J580" s="112"/>
    </row>
    <row r="581" spans="4:10" ht="15.75" customHeight="1">
      <c r="D581" s="43"/>
      <c r="J581" s="112"/>
    </row>
    <row r="582" spans="4:10" ht="15.75" customHeight="1">
      <c r="D582" s="43"/>
      <c r="J582" s="112"/>
    </row>
    <row r="583" spans="4:10" ht="15.75" customHeight="1">
      <c r="D583" s="43"/>
      <c r="J583" s="112"/>
    </row>
    <row r="584" spans="4:10" ht="15.75" customHeight="1">
      <c r="D584" s="43"/>
      <c r="J584" s="112"/>
    </row>
    <row r="585" spans="4:10" ht="15.75" customHeight="1">
      <c r="D585" s="43"/>
      <c r="J585" s="112"/>
    </row>
    <row r="586" spans="4:10" ht="15.75" customHeight="1">
      <c r="D586" s="43"/>
      <c r="J586" s="112"/>
    </row>
    <row r="587" spans="4:10" ht="15.75" customHeight="1">
      <c r="D587" s="43"/>
      <c r="J587" s="112"/>
    </row>
    <row r="588" spans="4:10" ht="15.75" customHeight="1">
      <c r="D588" s="43"/>
      <c r="J588" s="112"/>
    </row>
    <row r="589" spans="4:10" ht="15.75" customHeight="1">
      <c r="D589" s="43"/>
      <c r="J589" s="112"/>
    </row>
    <row r="590" spans="4:10" ht="15.75" customHeight="1">
      <c r="D590" s="43"/>
      <c r="J590" s="112"/>
    </row>
    <row r="591" spans="4:10" ht="15.75" customHeight="1">
      <c r="D591" s="43"/>
      <c r="J591" s="112"/>
    </row>
    <row r="592" spans="4:10" ht="15.75" customHeight="1">
      <c r="D592" s="43"/>
      <c r="J592" s="112"/>
    </row>
    <row r="593" spans="4:10" ht="15.75" customHeight="1">
      <c r="D593" s="43"/>
      <c r="J593" s="112"/>
    </row>
    <row r="594" spans="4:10" ht="15.75" customHeight="1">
      <c r="D594" s="43"/>
      <c r="J594" s="112"/>
    </row>
    <row r="595" spans="4:10" ht="15.75" customHeight="1">
      <c r="D595" s="43"/>
      <c r="J595" s="112"/>
    </row>
    <row r="596" spans="4:10" ht="15.75" customHeight="1">
      <c r="D596" s="43"/>
      <c r="J596" s="112"/>
    </row>
    <row r="597" spans="4:10" ht="15.75" customHeight="1">
      <c r="D597" s="43"/>
      <c r="J597" s="112"/>
    </row>
    <row r="598" spans="4:10" ht="15.75" customHeight="1">
      <c r="D598" s="43"/>
      <c r="J598" s="112"/>
    </row>
    <row r="599" spans="4:10" ht="15.75" customHeight="1">
      <c r="D599" s="43"/>
      <c r="J599" s="112"/>
    </row>
    <row r="600" spans="4:10" ht="15.75" customHeight="1">
      <c r="D600" s="43"/>
      <c r="J600" s="112"/>
    </row>
    <row r="601" spans="4:10" ht="15.75" customHeight="1">
      <c r="D601" s="43"/>
      <c r="J601" s="112"/>
    </row>
    <row r="602" spans="4:10" ht="15.75" customHeight="1">
      <c r="D602" s="43"/>
      <c r="J602" s="112"/>
    </row>
    <row r="603" spans="4:10" ht="15.75" customHeight="1">
      <c r="D603" s="43"/>
      <c r="J603" s="112"/>
    </row>
    <row r="604" spans="4:10" ht="15.75" customHeight="1">
      <c r="D604" s="43"/>
      <c r="J604" s="112"/>
    </row>
    <row r="605" spans="4:10" ht="15.75" customHeight="1">
      <c r="D605" s="43"/>
      <c r="J605" s="112"/>
    </row>
    <row r="606" spans="4:10" ht="15.75" customHeight="1">
      <c r="D606" s="43"/>
      <c r="J606" s="112"/>
    </row>
    <row r="607" spans="4:10" ht="15.75" customHeight="1">
      <c r="D607" s="43"/>
      <c r="J607" s="112"/>
    </row>
    <row r="608" spans="4:10" ht="15.75" customHeight="1">
      <c r="D608" s="43"/>
      <c r="J608" s="112"/>
    </row>
    <row r="609" spans="4:10" ht="15.75" customHeight="1">
      <c r="D609" s="43"/>
      <c r="J609" s="112"/>
    </row>
    <row r="610" spans="4:10" ht="15.75" customHeight="1">
      <c r="D610" s="43"/>
      <c r="J610" s="112"/>
    </row>
    <row r="611" spans="4:10" ht="15.75" customHeight="1">
      <c r="D611" s="43"/>
      <c r="J611" s="112"/>
    </row>
    <row r="612" spans="4:10" ht="15.75" customHeight="1">
      <c r="D612" s="43"/>
      <c r="J612" s="112"/>
    </row>
    <row r="613" spans="4:10" ht="15.75" customHeight="1">
      <c r="D613" s="43"/>
      <c r="J613" s="112"/>
    </row>
    <row r="614" spans="4:10" ht="15.75" customHeight="1">
      <c r="D614" s="43"/>
      <c r="J614" s="112"/>
    </row>
    <row r="615" spans="4:10" ht="15.75" customHeight="1">
      <c r="D615" s="43"/>
      <c r="J615" s="112"/>
    </row>
    <row r="616" spans="4:10" ht="15.75" customHeight="1">
      <c r="D616" s="43"/>
      <c r="J616" s="112"/>
    </row>
    <row r="617" spans="4:10" ht="15.75" customHeight="1">
      <c r="D617" s="43"/>
      <c r="J617" s="112"/>
    </row>
    <row r="618" spans="4:10" ht="15.75" customHeight="1">
      <c r="D618" s="43"/>
      <c r="J618" s="112"/>
    </row>
    <row r="619" spans="4:10" ht="15.75" customHeight="1">
      <c r="D619" s="43"/>
      <c r="J619" s="112"/>
    </row>
    <row r="620" spans="4:10" ht="15.75" customHeight="1">
      <c r="D620" s="43"/>
      <c r="J620" s="112"/>
    </row>
    <row r="621" spans="4:10" ht="15.75" customHeight="1">
      <c r="D621" s="43"/>
      <c r="J621" s="112"/>
    </row>
    <row r="622" spans="4:10" ht="15.75" customHeight="1">
      <c r="D622" s="43"/>
      <c r="J622" s="112"/>
    </row>
    <row r="623" spans="4:10" ht="15.75" customHeight="1">
      <c r="D623" s="43"/>
      <c r="J623" s="112"/>
    </row>
    <row r="624" spans="4:10" ht="15.75" customHeight="1">
      <c r="D624" s="43"/>
      <c r="J624" s="112"/>
    </row>
    <row r="625" spans="4:10" ht="15.75" customHeight="1">
      <c r="D625" s="43"/>
      <c r="J625" s="112"/>
    </row>
    <row r="626" spans="4:10" ht="15.75" customHeight="1">
      <c r="D626" s="43"/>
      <c r="J626" s="112"/>
    </row>
    <row r="627" spans="4:10" ht="15.75" customHeight="1">
      <c r="D627" s="43"/>
      <c r="J627" s="112"/>
    </row>
    <row r="628" spans="4:10" ht="15.75" customHeight="1">
      <c r="D628" s="43"/>
      <c r="J628" s="112"/>
    </row>
    <row r="629" spans="4:10" ht="15.75" customHeight="1">
      <c r="D629" s="43"/>
      <c r="J629" s="112"/>
    </row>
    <row r="630" spans="4:10" ht="15.75" customHeight="1">
      <c r="D630" s="43"/>
      <c r="J630" s="112"/>
    </row>
    <row r="631" spans="4:10" ht="15.75" customHeight="1">
      <c r="D631" s="43"/>
      <c r="J631" s="112"/>
    </row>
    <row r="632" spans="4:10" ht="15.75" customHeight="1">
      <c r="D632" s="43"/>
      <c r="J632" s="112"/>
    </row>
    <row r="633" spans="4:10" ht="15.75" customHeight="1">
      <c r="D633" s="43"/>
      <c r="J633" s="112"/>
    </row>
    <row r="634" spans="4:10" ht="15.75" customHeight="1">
      <c r="D634" s="43"/>
      <c r="J634" s="112"/>
    </row>
    <row r="635" spans="4:10" ht="15.75" customHeight="1">
      <c r="D635" s="43"/>
      <c r="J635" s="112"/>
    </row>
    <row r="636" spans="4:10" ht="15.75" customHeight="1">
      <c r="D636" s="43"/>
      <c r="J636" s="112"/>
    </row>
    <row r="637" spans="4:10" ht="15.75" customHeight="1">
      <c r="D637" s="43"/>
      <c r="J637" s="112"/>
    </row>
    <row r="638" spans="4:10" ht="15.75" customHeight="1">
      <c r="D638" s="43"/>
      <c r="J638" s="112"/>
    </row>
    <row r="639" spans="4:10" ht="15.75" customHeight="1">
      <c r="D639" s="43"/>
      <c r="J639" s="112"/>
    </row>
    <row r="640" spans="4:10" ht="15.75" customHeight="1">
      <c r="D640" s="43"/>
      <c r="J640" s="112"/>
    </row>
    <row r="641" spans="4:10" ht="15.75" customHeight="1">
      <c r="D641" s="43"/>
      <c r="J641" s="112"/>
    </row>
    <row r="642" spans="4:10" ht="15.75" customHeight="1">
      <c r="D642" s="43"/>
      <c r="J642" s="112"/>
    </row>
    <row r="643" spans="4:10" ht="15.75" customHeight="1">
      <c r="D643" s="43"/>
      <c r="J643" s="112"/>
    </row>
    <row r="644" spans="4:10" ht="15.75" customHeight="1">
      <c r="D644" s="43"/>
      <c r="J644" s="112"/>
    </row>
    <row r="645" spans="4:10" ht="15.75" customHeight="1">
      <c r="D645" s="43"/>
      <c r="J645" s="112"/>
    </row>
    <row r="646" spans="4:10" ht="15.75" customHeight="1">
      <c r="D646" s="43"/>
      <c r="J646" s="112"/>
    </row>
    <row r="647" spans="4:10" ht="15.75" customHeight="1">
      <c r="D647" s="43"/>
      <c r="J647" s="112"/>
    </row>
    <row r="648" spans="4:10" ht="15.75" customHeight="1">
      <c r="D648" s="43"/>
      <c r="J648" s="112"/>
    </row>
    <row r="649" spans="4:10" ht="15.75" customHeight="1">
      <c r="D649" s="43"/>
      <c r="J649" s="112"/>
    </row>
    <row r="650" spans="4:10" ht="15.75" customHeight="1">
      <c r="D650" s="43"/>
      <c r="J650" s="112"/>
    </row>
    <row r="651" spans="4:10" ht="15.75" customHeight="1">
      <c r="D651" s="43"/>
      <c r="J651" s="112"/>
    </row>
    <row r="652" spans="4:10" ht="15.75" customHeight="1">
      <c r="D652" s="43"/>
      <c r="J652" s="112"/>
    </row>
    <row r="653" spans="4:10" ht="15.75" customHeight="1">
      <c r="D653" s="43"/>
      <c r="J653" s="112"/>
    </row>
    <row r="654" spans="4:10" ht="15.75" customHeight="1">
      <c r="D654" s="43"/>
      <c r="J654" s="112"/>
    </row>
    <row r="655" spans="4:10" ht="15.75" customHeight="1">
      <c r="D655" s="43"/>
      <c r="J655" s="112"/>
    </row>
    <row r="656" spans="4:10" ht="15.75" customHeight="1">
      <c r="D656" s="43"/>
      <c r="J656" s="112"/>
    </row>
    <row r="657" spans="4:10" ht="15.75" customHeight="1">
      <c r="D657" s="43"/>
      <c r="J657" s="112"/>
    </row>
    <row r="658" spans="4:10" ht="15.75" customHeight="1">
      <c r="D658" s="43"/>
      <c r="J658" s="112"/>
    </row>
    <row r="659" spans="4:10" ht="15.75" customHeight="1">
      <c r="D659" s="43"/>
      <c r="J659" s="112"/>
    </row>
    <row r="660" spans="4:10" ht="15.75" customHeight="1">
      <c r="D660" s="43"/>
      <c r="J660" s="112"/>
    </row>
    <row r="661" spans="4:10" ht="15.75" customHeight="1">
      <c r="D661" s="43"/>
      <c r="J661" s="112"/>
    </row>
    <row r="662" spans="4:10" ht="15.75" customHeight="1">
      <c r="D662" s="43"/>
      <c r="J662" s="112"/>
    </row>
    <row r="663" spans="4:10" ht="15.75" customHeight="1">
      <c r="D663" s="43"/>
      <c r="J663" s="112"/>
    </row>
    <row r="664" spans="4:10" ht="15.75" customHeight="1">
      <c r="D664" s="43"/>
      <c r="J664" s="112"/>
    </row>
    <row r="665" spans="4:10" ht="15.75" customHeight="1">
      <c r="D665" s="43"/>
      <c r="J665" s="112"/>
    </row>
    <row r="666" spans="4:10" ht="15.75" customHeight="1">
      <c r="D666" s="43"/>
      <c r="J666" s="112"/>
    </row>
    <row r="667" spans="4:10" ht="15.75" customHeight="1">
      <c r="D667" s="43"/>
      <c r="J667" s="112"/>
    </row>
    <row r="668" spans="4:10" ht="15.75" customHeight="1">
      <c r="D668" s="43"/>
      <c r="J668" s="112"/>
    </row>
    <row r="669" spans="4:10" ht="15.75" customHeight="1">
      <c r="D669" s="43"/>
      <c r="J669" s="112"/>
    </row>
    <row r="670" spans="4:10" ht="15.75" customHeight="1">
      <c r="D670" s="43"/>
      <c r="J670" s="112"/>
    </row>
    <row r="671" spans="4:10" ht="15.75" customHeight="1">
      <c r="D671" s="43"/>
      <c r="J671" s="112"/>
    </row>
    <row r="672" spans="4:10" ht="15.75" customHeight="1">
      <c r="D672" s="43"/>
      <c r="J672" s="112"/>
    </row>
    <row r="673" spans="4:10" ht="15.75" customHeight="1">
      <c r="D673" s="43"/>
      <c r="J673" s="112"/>
    </row>
    <row r="674" spans="4:10" ht="15.75" customHeight="1">
      <c r="D674" s="43"/>
      <c r="J674" s="112"/>
    </row>
    <row r="675" spans="4:10" ht="15.75" customHeight="1">
      <c r="D675" s="43"/>
      <c r="J675" s="112"/>
    </row>
    <row r="676" spans="4:10" ht="15.75" customHeight="1">
      <c r="D676" s="43"/>
      <c r="J676" s="112"/>
    </row>
    <row r="677" spans="4:10" ht="15.75" customHeight="1">
      <c r="D677" s="43"/>
      <c r="J677" s="112"/>
    </row>
    <row r="678" spans="4:10" ht="15.75" customHeight="1">
      <c r="D678" s="43"/>
      <c r="J678" s="112"/>
    </row>
    <row r="679" spans="4:10" ht="15.75" customHeight="1">
      <c r="D679" s="43"/>
      <c r="J679" s="112"/>
    </row>
    <row r="680" spans="4:10" ht="15.75" customHeight="1">
      <c r="D680" s="43"/>
      <c r="J680" s="112"/>
    </row>
    <row r="681" spans="4:10" ht="15.75" customHeight="1">
      <c r="D681" s="43"/>
      <c r="J681" s="112"/>
    </row>
    <row r="682" spans="4:10" ht="15.75" customHeight="1">
      <c r="D682" s="43"/>
      <c r="J682" s="112"/>
    </row>
    <row r="683" spans="4:10" ht="15.75" customHeight="1">
      <c r="D683" s="43"/>
      <c r="J683" s="112"/>
    </row>
    <row r="684" spans="4:10" ht="15.75" customHeight="1">
      <c r="D684" s="43"/>
      <c r="J684" s="112"/>
    </row>
    <row r="685" spans="4:10" ht="15.75" customHeight="1">
      <c r="D685" s="43"/>
      <c r="J685" s="112"/>
    </row>
    <row r="686" spans="4:10" ht="15.75" customHeight="1">
      <c r="D686" s="43"/>
      <c r="J686" s="112"/>
    </row>
    <row r="687" spans="4:10" ht="15.75" customHeight="1">
      <c r="D687" s="43"/>
      <c r="J687" s="112"/>
    </row>
    <row r="688" spans="4:10" ht="15.75" customHeight="1">
      <c r="D688" s="43"/>
      <c r="J688" s="112"/>
    </row>
    <row r="689" spans="4:10" ht="15.75" customHeight="1">
      <c r="D689" s="43"/>
      <c r="J689" s="112"/>
    </row>
    <row r="690" spans="4:10" ht="15.75" customHeight="1">
      <c r="D690" s="43"/>
      <c r="J690" s="112"/>
    </row>
    <row r="691" spans="4:10" ht="15.75" customHeight="1">
      <c r="D691" s="43"/>
      <c r="J691" s="112"/>
    </row>
    <row r="692" spans="4:10" ht="15.75" customHeight="1">
      <c r="D692" s="43"/>
      <c r="J692" s="112"/>
    </row>
    <row r="693" spans="4:10" ht="15.75" customHeight="1">
      <c r="D693" s="43"/>
      <c r="J693" s="112"/>
    </row>
    <row r="694" spans="4:10" ht="15.75" customHeight="1">
      <c r="D694" s="43"/>
      <c r="J694" s="112"/>
    </row>
    <row r="695" spans="4:10" ht="15.75" customHeight="1">
      <c r="D695" s="43"/>
      <c r="J695" s="112"/>
    </row>
    <row r="696" spans="4:10" ht="15.75" customHeight="1">
      <c r="D696" s="43"/>
      <c r="J696" s="112"/>
    </row>
    <row r="697" spans="4:10" ht="15.75" customHeight="1">
      <c r="D697" s="43"/>
      <c r="J697" s="112"/>
    </row>
    <row r="698" spans="4:10" ht="15.75" customHeight="1">
      <c r="D698" s="43"/>
      <c r="J698" s="112"/>
    </row>
    <row r="699" spans="4:10" ht="15.75" customHeight="1">
      <c r="D699" s="43"/>
      <c r="J699" s="112"/>
    </row>
    <row r="700" spans="4:10" ht="15.75" customHeight="1">
      <c r="D700" s="43"/>
      <c r="J700" s="112"/>
    </row>
    <row r="701" spans="4:10" ht="15.75" customHeight="1">
      <c r="D701" s="43"/>
      <c r="J701" s="112"/>
    </row>
    <row r="702" spans="4:10" ht="15.75" customHeight="1">
      <c r="D702" s="43"/>
      <c r="J702" s="112"/>
    </row>
    <row r="703" spans="4:10" ht="15.75" customHeight="1">
      <c r="D703" s="43"/>
      <c r="J703" s="112"/>
    </row>
    <row r="704" spans="4:10" ht="15.75" customHeight="1">
      <c r="D704" s="43"/>
      <c r="J704" s="112"/>
    </row>
    <row r="705" spans="4:10" ht="15.75" customHeight="1">
      <c r="D705" s="43"/>
      <c r="J705" s="112"/>
    </row>
    <row r="706" spans="4:10" ht="15.75" customHeight="1">
      <c r="D706" s="43"/>
      <c r="J706" s="112"/>
    </row>
    <row r="707" spans="4:10" ht="15.75" customHeight="1">
      <c r="D707" s="43"/>
      <c r="J707" s="112"/>
    </row>
    <row r="708" spans="4:10" ht="15.75" customHeight="1">
      <c r="D708" s="43"/>
      <c r="J708" s="112"/>
    </row>
    <row r="709" spans="4:10" ht="15.75" customHeight="1">
      <c r="D709" s="43"/>
      <c r="J709" s="112"/>
    </row>
    <row r="710" spans="4:10" ht="15.75" customHeight="1">
      <c r="D710" s="43"/>
      <c r="J710" s="112"/>
    </row>
    <row r="711" spans="4:10" ht="15.75" customHeight="1">
      <c r="D711" s="43"/>
      <c r="J711" s="112"/>
    </row>
    <row r="712" spans="4:10" ht="15.75" customHeight="1">
      <c r="D712" s="43"/>
      <c r="J712" s="112"/>
    </row>
    <row r="713" spans="4:10" ht="15.75" customHeight="1">
      <c r="D713" s="43"/>
      <c r="J713" s="112"/>
    </row>
    <row r="714" spans="4:10" ht="15.75" customHeight="1">
      <c r="D714" s="43"/>
      <c r="J714" s="112"/>
    </row>
    <row r="715" spans="4:10" ht="15.75" customHeight="1">
      <c r="D715" s="43"/>
      <c r="J715" s="112"/>
    </row>
    <row r="716" spans="4:10" ht="15.75" customHeight="1">
      <c r="D716" s="43"/>
      <c r="J716" s="112"/>
    </row>
    <row r="717" spans="4:10" ht="15.75" customHeight="1">
      <c r="D717" s="43"/>
      <c r="J717" s="112"/>
    </row>
    <row r="718" spans="4:10" ht="15.75" customHeight="1">
      <c r="D718" s="43"/>
      <c r="J718" s="112"/>
    </row>
    <row r="719" spans="4:10" ht="15.75" customHeight="1">
      <c r="D719" s="43"/>
      <c r="J719" s="112"/>
    </row>
    <row r="720" spans="4:10" ht="15.75" customHeight="1">
      <c r="D720" s="43"/>
      <c r="J720" s="112"/>
    </row>
    <row r="721" spans="4:10" ht="15.75" customHeight="1">
      <c r="D721" s="43"/>
      <c r="J721" s="112"/>
    </row>
    <row r="722" spans="4:10" ht="15.75" customHeight="1">
      <c r="D722" s="43"/>
      <c r="J722" s="112"/>
    </row>
    <row r="723" spans="4:10" ht="15.75" customHeight="1">
      <c r="D723" s="43"/>
      <c r="J723" s="112"/>
    </row>
    <row r="724" spans="4:10" ht="15.75" customHeight="1">
      <c r="D724" s="43"/>
      <c r="J724" s="112"/>
    </row>
    <row r="725" spans="4:10" ht="15.75" customHeight="1">
      <c r="D725" s="43"/>
      <c r="J725" s="112"/>
    </row>
    <row r="726" spans="4:10" ht="15.75" customHeight="1">
      <c r="D726" s="43"/>
      <c r="J726" s="112"/>
    </row>
    <row r="727" spans="4:10" ht="15.75" customHeight="1">
      <c r="D727" s="43"/>
      <c r="J727" s="112"/>
    </row>
    <row r="728" spans="4:10" ht="15.75" customHeight="1">
      <c r="D728" s="43"/>
      <c r="J728" s="112"/>
    </row>
    <row r="729" spans="4:10" ht="15.75" customHeight="1">
      <c r="D729" s="43"/>
      <c r="J729" s="112"/>
    </row>
    <row r="730" spans="4:10" ht="15.75" customHeight="1">
      <c r="D730" s="43"/>
      <c r="J730" s="112"/>
    </row>
    <row r="731" spans="4:10" ht="15.75" customHeight="1">
      <c r="D731" s="43"/>
      <c r="J731" s="112"/>
    </row>
    <row r="732" spans="4:10" ht="15.75" customHeight="1">
      <c r="D732" s="43"/>
      <c r="J732" s="112"/>
    </row>
    <row r="733" spans="4:10" ht="15.75" customHeight="1">
      <c r="D733" s="43"/>
      <c r="J733" s="112"/>
    </row>
    <row r="734" spans="4:10" ht="15.75" customHeight="1">
      <c r="D734" s="43"/>
      <c r="J734" s="112"/>
    </row>
    <row r="735" spans="4:10" ht="15.75" customHeight="1">
      <c r="D735" s="43"/>
      <c r="J735" s="112"/>
    </row>
    <row r="736" spans="4:10" ht="15.75" customHeight="1">
      <c r="D736" s="43"/>
      <c r="J736" s="112"/>
    </row>
    <row r="737" spans="4:10" ht="15.75" customHeight="1">
      <c r="D737" s="43"/>
      <c r="J737" s="112"/>
    </row>
    <row r="738" spans="4:10" ht="15.75" customHeight="1">
      <c r="D738" s="43"/>
      <c r="J738" s="112"/>
    </row>
    <row r="739" spans="4:10" ht="15.75" customHeight="1">
      <c r="D739" s="43"/>
      <c r="J739" s="112"/>
    </row>
    <row r="740" spans="4:10" ht="15.75" customHeight="1">
      <c r="D740" s="43"/>
      <c r="J740" s="112"/>
    </row>
    <row r="741" spans="4:10" ht="15.75" customHeight="1">
      <c r="D741" s="43"/>
      <c r="J741" s="112"/>
    </row>
    <row r="742" spans="4:10" ht="15.75" customHeight="1">
      <c r="D742" s="43"/>
      <c r="J742" s="112"/>
    </row>
    <row r="743" spans="4:10" ht="15.75" customHeight="1">
      <c r="D743" s="43"/>
      <c r="J743" s="112"/>
    </row>
    <row r="744" spans="4:10" ht="15.75" customHeight="1">
      <c r="D744" s="43"/>
      <c r="J744" s="112"/>
    </row>
    <row r="745" spans="4:10" ht="15.75" customHeight="1">
      <c r="D745" s="43"/>
      <c r="J745" s="112"/>
    </row>
    <row r="746" spans="4:10" ht="15.75" customHeight="1">
      <c r="D746" s="43"/>
      <c r="J746" s="112"/>
    </row>
    <row r="747" spans="4:10" ht="15.75" customHeight="1">
      <c r="D747" s="43"/>
      <c r="J747" s="112"/>
    </row>
    <row r="748" spans="4:10" ht="15.75" customHeight="1">
      <c r="D748" s="43"/>
      <c r="J748" s="112"/>
    </row>
    <row r="749" spans="4:10" ht="15.75" customHeight="1">
      <c r="D749" s="43"/>
      <c r="J749" s="112"/>
    </row>
    <row r="750" spans="4:10" ht="15.75" customHeight="1">
      <c r="D750" s="43"/>
      <c r="J750" s="112"/>
    </row>
    <row r="751" spans="4:10" ht="15.75" customHeight="1">
      <c r="D751" s="43"/>
      <c r="J751" s="112"/>
    </row>
    <row r="752" spans="4:10" ht="15.75" customHeight="1">
      <c r="D752" s="43"/>
      <c r="J752" s="112"/>
    </row>
    <row r="753" spans="4:10" ht="15.75" customHeight="1">
      <c r="D753" s="43"/>
      <c r="J753" s="112"/>
    </row>
    <row r="754" spans="4:10" ht="15.75" customHeight="1">
      <c r="D754" s="43"/>
      <c r="J754" s="112"/>
    </row>
    <row r="755" spans="4:10" ht="15.75" customHeight="1">
      <c r="D755" s="43"/>
      <c r="J755" s="112"/>
    </row>
    <row r="756" spans="4:10" ht="15.75" customHeight="1">
      <c r="D756" s="43"/>
      <c r="J756" s="112"/>
    </row>
    <row r="757" spans="4:10" ht="15.75" customHeight="1">
      <c r="D757" s="43"/>
      <c r="J757" s="112"/>
    </row>
    <row r="758" spans="4:10" ht="15.75" customHeight="1">
      <c r="D758" s="43"/>
      <c r="J758" s="112"/>
    </row>
    <row r="759" spans="4:10" ht="15.75" customHeight="1">
      <c r="D759" s="43"/>
      <c r="J759" s="112"/>
    </row>
    <row r="760" spans="4:10" ht="15.75" customHeight="1">
      <c r="D760" s="43"/>
      <c r="J760" s="112"/>
    </row>
    <row r="761" spans="4:10" ht="15.75" customHeight="1">
      <c r="D761" s="43"/>
      <c r="J761" s="112"/>
    </row>
    <row r="762" spans="4:10" ht="15.75" customHeight="1">
      <c r="D762" s="43"/>
      <c r="J762" s="112"/>
    </row>
    <row r="763" spans="4:10" ht="15.75" customHeight="1">
      <c r="D763" s="43"/>
      <c r="J763" s="112"/>
    </row>
    <row r="764" spans="4:10" ht="15.75" customHeight="1">
      <c r="D764" s="43"/>
      <c r="J764" s="112"/>
    </row>
    <row r="765" spans="4:10" ht="15.75" customHeight="1">
      <c r="D765" s="43"/>
      <c r="J765" s="112"/>
    </row>
    <row r="766" spans="4:10" ht="15.75" customHeight="1">
      <c r="D766" s="43"/>
      <c r="J766" s="112"/>
    </row>
    <row r="767" spans="4:10" ht="15.75" customHeight="1">
      <c r="D767" s="43"/>
      <c r="J767" s="112"/>
    </row>
    <row r="768" spans="4:10" ht="15.75" customHeight="1">
      <c r="D768" s="43"/>
      <c r="J768" s="112"/>
    </row>
    <row r="769" spans="4:10" ht="15.75" customHeight="1">
      <c r="D769" s="43"/>
      <c r="J769" s="112"/>
    </row>
    <row r="770" spans="4:10" ht="15.75" customHeight="1">
      <c r="D770" s="43"/>
      <c r="J770" s="112"/>
    </row>
    <row r="771" spans="4:10" ht="15.75" customHeight="1">
      <c r="D771" s="43"/>
      <c r="J771" s="112"/>
    </row>
    <row r="772" spans="4:10" ht="15.75" customHeight="1">
      <c r="D772" s="43"/>
      <c r="J772" s="112"/>
    </row>
    <row r="773" spans="4:10" ht="15.75" customHeight="1">
      <c r="D773" s="43"/>
      <c r="J773" s="112"/>
    </row>
    <row r="774" spans="4:10" ht="15.75" customHeight="1">
      <c r="D774" s="43"/>
      <c r="J774" s="112"/>
    </row>
    <row r="775" spans="4:10" ht="15.75" customHeight="1">
      <c r="D775" s="43"/>
      <c r="J775" s="112"/>
    </row>
    <row r="776" spans="4:10" ht="15.75" customHeight="1">
      <c r="D776" s="43"/>
      <c r="J776" s="112"/>
    </row>
    <row r="777" spans="4:10" ht="15.75" customHeight="1">
      <c r="D777" s="43"/>
      <c r="J777" s="112"/>
    </row>
    <row r="778" spans="4:10" ht="15.75" customHeight="1">
      <c r="D778" s="43"/>
      <c r="J778" s="112"/>
    </row>
    <row r="779" spans="4:10" ht="15.75" customHeight="1">
      <c r="D779" s="43"/>
      <c r="J779" s="112"/>
    </row>
    <row r="780" spans="4:10" ht="15.75" customHeight="1">
      <c r="D780" s="43"/>
      <c r="J780" s="112"/>
    </row>
    <row r="781" spans="4:10" ht="15.75" customHeight="1">
      <c r="D781" s="43"/>
      <c r="J781" s="112"/>
    </row>
    <row r="782" spans="4:10" ht="15.75" customHeight="1">
      <c r="D782" s="43"/>
      <c r="J782" s="112"/>
    </row>
    <row r="783" spans="4:10" ht="15.75" customHeight="1">
      <c r="D783" s="43"/>
      <c r="J783" s="112"/>
    </row>
    <row r="784" spans="4:10" ht="15.75" customHeight="1">
      <c r="D784" s="43"/>
      <c r="J784" s="112"/>
    </row>
    <row r="785" spans="4:10" ht="15.75" customHeight="1">
      <c r="D785" s="43"/>
      <c r="J785" s="112"/>
    </row>
    <row r="786" spans="4:10" ht="15.75" customHeight="1">
      <c r="D786" s="43"/>
      <c r="J786" s="112"/>
    </row>
    <row r="787" spans="4:10" ht="15.75" customHeight="1">
      <c r="D787" s="43"/>
      <c r="J787" s="112"/>
    </row>
    <row r="788" spans="4:10" ht="15.75" customHeight="1">
      <c r="D788" s="43"/>
      <c r="J788" s="112"/>
    </row>
    <row r="789" spans="4:10" ht="15.75" customHeight="1">
      <c r="D789" s="43"/>
      <c r="J789" s="112"/>
    </row>
    <row r="790" spans="4:10" ht="15.75" customHeight="1">
      <c r="D790" s="43"/>
      <c r="J790" s="112"/>
    </row>
    <row r="791" spans="4:10" ht="15.75" customHeight="1">
      <c r="D791" s="43"/>
      <c r="J791" s="112"/>
    </row>
    <row r="792" spans="4:10" ht="15.75" customHeight="1">
      <c r="D792" s="43"/>
      <c r="J792" s="112"/>
    </row>
    <row r="793" spans="4:10" ht="15.75" customHeight="1">
      <c r="D793" s="43"/>
      <c r="J793" s="112"/>
    </row>
    <row r="794" spans="4:10" ht="15.75" customHeight="1">
      <c r="D794" s="43"/>
      <c r="J794" s="112"/>
    </row>
    <row r="795" spans="4:10" ht="15.75" customHeight="1">
      <c r="D795" s="43"/>
      <c r="J795" s="112"/>
    </row>
    <row r="796" spans="4:10" ht="15.75" customHeight="1">
      <c r="D796" s="43"/>
      <c r="J796" s="112"/>
    </row>
    <row r="797" spans="4:10" ht="15.75" customHeight="1">
      <c r="D797" s="43"/>
      <c r="J797" s="112"/>
    </row>
    <row r="798" spans="4:10" ht="15.75" customHeight="1">
      <c r="D798" s="43"/>
      <c r="J798" s="112"/>
    </row>
    <row r="799" spans="4:10" ht="15.75" customHeight="1">
      <c r="D799" s="43"/>
      <c r="J799" s="112"/>
    </row>
    <row r="800" spans="4:10" ht="15.75" customHeight="1">
      <c r="D800" s="43"/>
      <c r="J800" s="112"/>
    </row>
    <row r="801" spans="4:10" ht="15.75" customHeight="1">
      <c r="D801" s="43"/>
      <c r="J801" s="112"/>
    </row>
    <row r="802" spans="4:10" ht="15.75" customHeight="1">
      <c r="D802" s="43"/>
      <c r="J802" s="112"/>
    </row>
    <row r="803" spans="4:10" ht="15.75" customHeight="1">
      <c r="D803" s="43"/>
      <c r="J803" s="112"/>
    </row>
    <row r="804" spans="4:10" ht="15.75" customHeight="1">
      <c r="D804" s="43"/>
      <c r="J804" s="112"/>
    </row>
    <row r="805" spans="4:10" ht="15.75" customHeight="1">
      <c r="D805" s="43"/>
      <c r="J805" s="112"/>
    </row>
    <row r="806" spans="4:10" ht="15.75" customHeight="1">
      <c r="D806" s="43"/>
      <c r="J806" s="112"/>
    </row>
    <row r="807" spans="4:10" ht="15.75" customHeight="1">
      <c r="D807" s="43"/>
      <c r="J807" s="112"/>
    </row>
    <row r="808" spans="4:10" ht="15.75" customHeight="1">
      <c r="D808" s="43"/>
      <c r="J808" s="112"/>
    </row>
    <row r="809" spans="4:10" ht="15.75" customHeight="1">
      <c r="D809" s="43"/>
      <c r="J809" s="112"/>
    </row>
    <row r="810" spans="4:10" ht="15.75" customHeight="1">
      <c r="D810" s="43"/>
      <c r="J810" s="112"/>
    </row>
    <row r="811" spans="4:10" ht="15.75" customHeight="1">
      <c r="D811" s="43"/>
      <c r="J811" s="112"/>
    </row>
    <row r="812" spans="4:10" ht="15.75" customHeight="1">
      <c r="D812" s="43"/>
      <c r="J812" s="112"/>
    </row>
    <row r="813" spans="4:10" ht="15.75" customHeight="1">
      <c r="D813" s="43"/>
      <c r="J813" s="112"/>
    </row>
    <row r="814" spans="4:10" ht="15.75" customHeight="1">
      <c r="D814" s="43"/>
      <c r="J814" s="112"/>
    </row>
    <row r="815" spans="4:10" ht="15.75" customHeight="1">
      <c r="D815" s="43"/>
      <c r="J815" s="112"/>
    </row>
    <row r="816" spans="4:10" ht="15.75" customHeight="1">
      <c r="D816" s="43"/>
      <c r="J816" s="112"/>
    </row>
    <row r="817" spans="4:10" ht="15.75" customHeight="1">
      <c r="D817" s="43"/>
      <c r="J817" s="112"/>
    </row>
    <row r="818" spans="4:10" ht="15.75" customHeight="1">
      <c r="D818" s="43"/>
      <c r="J818" s="112"/>
    </row>
    <row r="819" spans="4:10" ht="15.75" customHeight="1">
      <c r="D819" s="43"/>
      <c r="J819" s="112"/>
    </row>
    <row r="820" spans="4:10" ht="15.75" customHeight="1">
      <c r="D820" s="43"/>
      <c r="J820" s="112"/>
    </row>
    <row r="821" spans="4:10" ht="15.75" customHeight="1">
      <c r="D821" s="43"/>
      <c r="J821" s="112"/>
    </row>
    <row r="822" spans="4:10" ht="15.75" customHeight="1">
      <c r="D822" s="43"/>
      <c r="J822" s="112"/>
    </row>
    <row r="823" spans="4:10" ht="15.75" customHeight="1">
      <c r="D823" s="43"/>
      <c r="J823" s="112"/>
    </row>
    <row r="824" spans="4:10" ht="15.75" customHeight="1">
      <c r="D824" s="43"/>
      <c r="J824" s="112"/>
    </row>
    <row r="825" spans="4:10" ht="15.75" customHeight="1">
      <c r="D825" s="43"/>
      <c r="J825" s="112"/>
    </row>
    <row r="826" spans="4:10" ht="15.75" customHeight="1">
      <c r="D826" s="43"/>
      <c r="J826" s="112"/>
    </row>
    <row r="827" spans="4:10" ht="15.75" customHeight="1">
      <c r="D827" s="43"/>
      <c r="J827" s="112"/>
    </row>
    <row r="828" spans="4:10" ht="15.75" customHeight="1">
      <c r="D828" s="43"/>
      <c r="J828" s="112"/>
    </row>
    <row r="829" spans="4:10" ht="15.75" customHeight="1">
      <c r="D829" s="43"/>
      <c r="J829" s="112"/>
    </row>
    <row r="830" spans="4:10" ht="15.75" customHeight="1">
      <c r="D830" s="43"/>
      <c r="J830" s="112"/>
    </row>
    <row r="831" spans="4:10" ht="15.75" customHeight="1">
      <c r="D831" s="43"/>
      <c r="J831" s="112"/>
    </row>
    <row r="832" spans="4:10" ht="15.75" customHeight="1">
      <c r="D832" s="43"/>
      <c r="J832" s="112"/>
    </row>
    <row r="833" spans="4:10" ht="15.75" customHeight="1">
      <c r="D833" s="43"/>
      <c r="J833" s="112"/>
    </row>
    <row r="834" spans="4:10" ht="15.75" customHeight="1">
      <c r="D834" s="43"/>
      <c r="J834" s="112"/>
    </row>
    <row r="835" spans="4:10" ht="15.75" customHeight="1">
      <c r="D835" s="43"/>
      <c r="J835" s="112"/>
    </row>
    <row r="836" spans="4:10" ht="15.75" customHeight="1">
      <c r="D836" s="43"/>
      <c r="J836" s="112"/>
    </row>
    <row r="837" spans="4:10" ht="15.75" customHeight="1">
      <c r="D837" s="43"/>
      <c r="J837" s="112"/>
    </row>
    <row r="838" spans="4:10" ht="15.75" customHeight="1">
      <c r="D838" s="43"/>
      <c r="J838" s="112"/>
    </row>
    <row r="839" spans="4:10" ht="15.75" customHeight="1">
      <c r="D839" s="43"/>
      <c r="J839" s="112"/>
    </row>
    <row r="840" spans="4:10" ht="15.75" customHeight="1">
      <c r="D840" s="43"/>
      <c r="J840" s="112"/>
    </row>
    <row r="841" spans="4:10" ht="15.75" customHeight="1">
      <c r="D841" s="43"/>
      <c r="J841" s="112"/>
    </row>
    <row r="842" spans="4:10" ht="15.75" customHeight="1">
      <c r="D842" s="43"/>
      <c r="J842" s="112"/>
    </row>
    <row r="843" spans="4:10" ht="15.75" customHeight="1">
      <c r="D843" s="43"/>
      <c r="J843" s="112"/>
    </row>
    <row r="844" spans="4:10" ht="15.75" customHeight="1">
      <c r="D844" s="43"/>
      <c r="J844" s="112"/>
    </row>
    <row r="845" spans="4:10" ht="15.75" customHeight="1">
      <c r="D845" s="43"/>
      <c r="J845" s="112"/>
    </row>
    <row r="846" spans="4:10" ht="15.75" customHeight="1">
      <c r="D846" s="43"/>
      <c r="J846" s="112"/>
    </row>
    <row r="847" spans="4:10" ht="15.75" customHeight="1">
      <c r="D847" s="43"/>
      <c r="J847" s="112"/>
    </row>
    <row r="848" spans="4:10" ht="15.75" customHeight="1">
      <c r="D848" s="43"/>
      <c r="J848" s="112"/>
    </row>
    <row r="849" spans="4:10" ht="15.75" customHeight="1">
      <c r="D849" s="43"/>
      <c r="J849" s="112"/>
    </row>
    <row r="850" spans="4:10" ht="15.75" customHeight="1">
      <c r="D850" s="43"/>
      <c r="J850" s="112"/>
    </row>
    <row r="851" spans="4:10" ht="15.75" customHeight="1">
      <c r="D851" s="43"/>
      <c r="J851" s="112"/>
    </row>
    <row r="852" spans="4:10" ht="15.75" customHeight="1">
      <c r="D852" s="43"/>
      <c r="J852" s="112"/>
    </row>
    <row r="853" spans="4:10" ht="15.75" customHeight="1">
      <c r="D853" s="43"/>
      <c r="J853" s="112"/>
    </row>
    <row r="854" spans="4:10" ht="15.75" customHeight="1">
      <c r="D854" s="43"/>
      <c r="J854" s="112"/>
    </row>
    <row r="855" spans="4:10" ht="15.75" customHeight="1">
      <c r="D855" s="43"/>
      <c r="J855" s="112"/>
    </row>
    <row r="856" spans="4:10" ht="15.75" customHeight="1">
      <c r="D856" s="43"/>
      <c r="J856" s="112"/>
    </row>
    <row r="857" spans="4:10" ht="15.75" customHeight="1">
      <c r="D857" s="43"/>
      <c r="J857" s="112"/>
    </row>
    <row r="858" spans="4:10" ht="15.75" customHeight="1">
      <c r="D858" s="43"/>
      <c r="J858" s="112"/>
    </row>
    <row r="859" spans="4:10" ht="15.75" customHeight="1">
      <c r="D859" s="43"/>
      <c r="J859" s="112"/>
    </row>
    <row r="860" spans="4:10" ht="15.75" customHeight="1">
      <c r="D860" s="43"/>
      <c r="J860" s="112"/>
    </row>
    <row r="861" spans="4:10" ht="15.75" customHeight="1">
      <c r="D861" s="43"/>
      <c r="J861" s="112"/>
    </row>
    <row r="862" spans="4:10" ht="15.75" customHeight="1">
      <c r="D862" s="43"/>
      <c r="J862" s="112"/>
    </row>
    <row r="863" spans="4:10" ht="15.75" customHeight="1">
      <c r="D863" s="43"/>
      <c r="J863" s="112"/>
    </row>
    <row r="864" spans="4:10" ht="15.75" customHeight="1">
      <c r="D864" s="43"/>
      <c r="J864" s="112"/>
    </row>
    <row r="865" spans="4:10" ht="15.75" customHeight="1">
      <c r="D865" s="43"/>
      <c r="J865" s="112"/>
    </row>
    <row r="866" spans="4:10" ht="15.75" customHeight="1">
      <c r="D866" s="43"/>
      <c r="J866" s="112"/>
    </row>
    <row r="867" spans="4:10" ht="15.75" customHeight="1">
      <c r="D867" s="43"/>
      <c r="J867" s="112"/>
    </row>
    <row r="868" spans="4:10" ht="15.75" customHeight="1">
      <c r="D868" s="43"/>
      <c r="J868" s="112"/>
    </row>
    <row r="869" spans="4:10" ht="15.75" customHeight="1">
      <c r="D869" s="43"/>
      <c r="J869" s="112"/>
    </row>
    <row r="870" spans="4:10" ht="15.75" customHeight="1">
      <c r="D870" s="43"/>
      <c r="J870" s="112"/>
    </row>
    <row r="871" spans="4:10" ht="15.75" customHeight="1">
      <c r="D871" s="43"/>
      <c r="J871" s="112"/>
    </row>
    <row r="872" spans="4:10" ht="15.75" customHeight="1">
      <c r="D872" s="43"/>
      <c r="J872" s="112"/>
    </row>
    <row r="873" spans="4:10" ht="15.75" customHeight="1">
      <c r="D873" s="43"/>
      <c r="J873" s="112"/>
    </row>
    <row r="874" spans="4:10" ht="15.75" customHeight="1">
      <c r="D874" s="43"/>
      <c r="J874" s="112"/>
    </row>
    <row r="875" spans="4:10" ht="15.75" customHeight="1">
      <c r="D875" s="43"/>
      <c r="J875" s="112"/>
    </row>
    <row r="876" spans="4:10" ht="15.75" customHeight="1">
      <c r="D876" s="43"/>
      <c r="J876" s="112"/>
    </row>
    <row r="877" spans="4:10" ht="15.75" customHeight="1">
      <c r="D877" s="43"/>
      <c r="J877" s="112"/>
    </row>
    <row r="878" spans="4:10" ht="15.75" customHeight="1">
      <c r="D878" s="43"/>
      <c r="J878" s="112"/>
    </row>
    <row r="879" spans="4:10" ht="15.75" customHeight="1">
      <c r="D879" s="43"/>
      <c r="J879" s="112"/>
    </row>
    <row r="880" spans="4:10" ht="15.75" customHeight="1">
      <c r="D880" s="43"/>
      <c r="J880" s="112"/>
    </row>
    <row r="881" spans="4:10" ht="15.75" customHeight="1">
      <c r="D881" s="43"/>
      <c r="J881" s="112"/>
    </row>
    <row r="882" spans="4:10" ht="15.75" customHeight="1">
      <c r="D882" s="43"/>
      <c r="J882" s="112"/>
    </row>
    <row r="883" spans="4:10" ht="15.75" customHeight="1">
      <c r="D883" s="43"/>
      <c r="J883" s="112"/>
    </row>
    <row r="884" spans="4:10" ht="15.75" customHeight="1">
      <c r="D884" s="43"/>
      <c r="J884" s="112"/>
    </row>
    <row r="885" spans="4:10" ht="15.75" customHeight="1">
      <c r="D885" s="43"/>
      <c r="J885" s="112"/>
    </row>
    <row r="886" spans="4:10" ht="15.75" customHeight="1">
      <c r="D886" s="43"/>
      <c r="J886" s="112"/>
    </row>
    <row r="887" spans="4:10" ht="15.75" customHeight="1">
      <c r="D887" s="43"/>
      <c r="J887" s="112"/>
    </row>
    <row r="888" spans="4:10" ht="15.75" customHeight="1">
      <c r="D888" s="43"/>
      <c r="J888" s="112"/>
    </row>
    <row r="889" spans="4:10" ht="15.75" customHeight="1">
      <c r="D889" s="43"/>
      <c r="J889" s="112"/>
    </row>
    <row r="890" spans="4:10" ht="15.75" customHeight="1">
      <c r="D890" s="43"/>
      <c r="J890" s="112"/>
    </row>
    <row r="891" spans="4:10" ht="15.75" customHeight="1">
      <c r="D891" s="43"/>
      <c r="J891" s="112"/>
    </row>
    <row r="892" spans="4:10" ht="15.75" customHeight="1">
      <c r="D892" s="43"/>
      <c r="J892" s="112"/>
    </row>
    <row r="893" spans="4:10" ht="15.75" customHeight="1">
      <c r="D893" s="43"/>
      <c r="J893" s="112"/>
    </row>
    <row r="894" spans="4:10" ht="15.75" customHeight="1">
      <c r="D894" s="43"/>
      <c r="J894" s="112"/>
    </row>
    <row r="895" spans="4:10" ht="15.75" customHeight="1">
      <c r="D895" s="43"/>
      <c r="J895" s="112"/>
    </row>
    <row r="896" spans="4:10" ht="15.75" customHeight="1">
      <c r="D896" s="43"/>
      <c r="J896" s="112"/>
    </row>
    <row r="897" spans="4:10" ht="15.75" customHeight="1">
      <c r="D897" s="43"/>
      <c r="J897" s="112"/>
    </row>
    <row r="898" spans="4:10" ht="15.75" customHeight="1">
      <c r="D898" s="43"/>
      <c r="J898" s="112"/>
    </row>
    <row r="899" spans="4:10" ht="15.75" customHeight="1">
      <c r="D899" s="43"/>
      <c r="J899" s="112"/>
    </row>
    <row r="900" spans="4:10" ht="15.75" customHeight="1">
      <c r="D900" s="43"/>
      <c r="J900" s="112"/>
    </row>
    <row r="901" spans="4:10" ht="15.75" customHeight="1">
      <c r="D901" s="43"/>
      <c r="J901" s="112"/>
    </row>
    <row r="902" spans="4:10" ht="15.75" customHeight="1">
      <c r="D902" s="43"/>
      <c r="J902" s="112"/>
    </row>
    <row r="903" spans="4:10" ht="15.75" customHeight="1">
      <c r="D903" s="43"/>
      <c r="J903" s="112"/>
    </row>
    <row r="904" spans="4:10" ht="15.75" customHeight="1">
      <c r="D904" s="43"/>
      <c r="J904" s="112"/>
    </row>
    <row r="905" spans="4:10" ht="15.75" customHeight="1">
      <c r="D905" s="43"/>
      <c r="J905" s="112"/>
    </row>
    <row r="906" spans="4:10" ht="15.75" customHeight="1">
      <c r="D906" s="43"/>
      <c r="J906" s="112"/>
    </row>
    <row r="907" spans="4:10" ht="15.75" customHeight="1">
      <c r="D907" s="43"/>
      <c r="J907" s="112"/>
    </row>
    <row r="908" spans="4:10" ht="15.75" customHeight="1">
      <c r="D908" s="43"/>
      <c r="J908" s="112"/>
    </row>
    <row r="909" spans="4:10" ht="15.75" customHeight="1">
      <c r="D909" s="43"/>
      <c r="J909" s="112"/>
    </row>
    <row r="910" spans="4:10" ht="15.75" customHeight="1">
      <c r="D910" s="43"/>
      <c r="J910" s="112"/>
    </row>
    <row r="911" spans="4:10" ht="15.75" customHeight="1">
      <c r="D911" s="43"/>
      <c r="J911" s="112"/>
    </row>
    <row r="912" spans="4:10" ht="15.75" customHeight="1">
      <c r="D912" s="43"/>
      <c r="J912" s="112"/>
    </row>
    <row r="913" spans="4:10" ht="15.75" customHeight="1">
      <c r="D913" s="43"/>
      <c r="J913" s="112"/>
    </row>
    <row r="914" spans="4:10" ht="15.75" customHeight="1">
      <c r="D914" s="43"/>
      <c r="J914" s="112"/>
    </row>
    <row r="915" spans="4:10" ht="15.75" customHeight="1">
      <c r="D915" s="43"/>
      <c r="J915" s="112"/>
    </row>
    <row r="916" spans="4:10" ht="15.75" customHeight="1">
      <c r="D916" s="43"/>
      <c r="J916" s="112"/>
    </row>
    <row r="917" spans="4:10" ht="15.75" customHeight="1">
      <c r="D917" s="43"/>
      <c r="J917" s="112"/>
    </row>
    <row r="918" spans="4:10" ht="15.75" customHeight="1">
      <c r="D918" s="43"/>
      <c r="J918" s="112"/>
    </row>
    <row r="919" spans="4:10" ht="15.75" customHeight="1">
      <c r="D919" s="43"/>
      <c r="J919" s="112"/>
    </row>
    <row r="920" spans="4:10" ht="15.75" customHeight="1">
      <c r="D920" s="43"/>
      <c r="J920" s="112"/>
    </row>
    <row r="921" spans="4:10" ht="15.75" customHeight="1">
      <c r="D921" s="43"/>
      <c r="J921" s="112"/>
    </row>
    <row r="922" spans="4:10" ht="15.75" customHeight="1">
      <c r="D922" s="43"/>
      <c r="J922" s="112"/>
    </row>
    <row r="923" spans="4:10" ht="15.75" customHeight="1">
      <c r="D923" s="43"/>
      <c r="J923" s="112"/>
    </row>
    <row r="924" spans="4:10" ht="15.75" customHeight="1">
      <c r="D924" s="43"/>
      <c r="J924" s="112"/>
    </row>
    <row r="925" spans="4:10" ht="15.75" customHeight="1">
      <c r="D925" s="43"/>
      <c r="J925" s="112"/>
    </row>
    <row r="926" spans="4:10" ht="15.75" customHeight="1">
      <c r="D926" s="43"/>
      <c r="J926" s="112"/>
    </row>
    <row r="927" spans="4:10" ht="15.75" customHeight="1">
      <c r="D927" s="43"/>
      <c r="J927" s="112"/>
    </row>
    <row r="928" spans="4:10" ht="15.75" customHeight="1">
      <c r="D928" s="43"/>
      <c r="J928" s="112"/>
    </row>
    <row r="929" spans="4:10" ht="15.75" customHeight="1">
      <c r="D929" s="43"/>
      <c r="J929" s="112"/>
    </row>
    <row r="930" spans="4:10" ht="15.75" customHeight="1">
      <c r="D930" s="43"/>
      <c r="J930" s="112"/>
    </row>
    <row r="931" spans="4:10" ht="15.75" customHeight="1">
      <c r="D931" s="43"/>
      <c r="J931" s="112"/>
    </row>
    <row r="932" spans="4:10" ht="15.75" customHeight="1">
      <c r="D932" s="43"/>
      <c r="J932" s="112"/>
    </row>
    <row r="933" spans="4:10" ht="15.75" customHeight="1">
      <c r="D933" s="43"/>
      <c r="J933" s="112"/>
    </row>
    <row r="934" spans="4:10" ht="15.75" customHeight="1">
      <c r="D934" s="43"/>
      <c r="J934" s="112"/>
    </row>
    <row r="935" spans="4:10" ht="15.75" customHeight="1">
      <c r="D935" s="43"/>
      <c r="J935" s="112"/>
    </row>
    <row r="936" spans="4:10" ht="15.75" customHeight="1">
      <c r="D936" s="43"/>
      <c r="J936" s="112"/>
    </row>
    <row r="937" spans="4:10" ht="15.75" customHeight="1">
      <c r="D937" s="43"/>
      <c r="J937" s="112"/>
    </row>
    <row r="938" spans="4:10" ht="15.75" customHeight="1">
      <c r="D938" s="43"/>
      <c r="J938" s="112"/>
    </row>
    <row r="939" spans="4:10" ht="15.75" customHeight="1">
      <c r="D939" s="43"/>
      <c r="J939" s="112"/>
    </row>
    <row r="940" spans="4:10" ht="15.75" customHeight="1">
      <c r="D940" s="43"/>
      <c r="J940" s="112"/>
    </row>
    <row r="941" spans="4:10" ht="15.75" customHeight="1">
      <c r="D941" s="43"/>
      <c r="J941" s="112"/>
    </row>
    <row r="942" spans="4:10" ht="15.75" customHeight="1">
      <c r="D942" s="43"/>
      <c r="J942" s="112"/>
    </row>
    <row r="943" spans="4:10" ht="15.75" customHeight="1">
      <c r="D943" s="43"/>
      <c r="J943" s="112"/>
    </row>
    <row r="944" spans="4:10" ht="15.75" customHeight="1">
      <c r="D944" s="43"/>
      <c r="J944" s="112"/>
    </row>
    <row r="945" spans="4:10" ht="15.75" customHeight="1">
      <c r="D945" s="43"/>
      <c r="J945" s="112"/>
    </row>
    <row r="946" spans="4:10" ht="15.75" customHeight="1">
      <c r="D946" s="43"/>
      <c r="J946" s="112"/>
    </row>
    <row r="947" spans="4:10" ht="15.75" customHeight="1">
      <c r="D947" s="43"/>
      <c r="J947" s="112"/>
    </row>
    <row r="948" spans="4:10" ht="15.75" customHeight="1">
      <c r="D948" s="43"/>
      <c r="J948" s="112"/>
    </row>
    <row r="949" spans="4:10" ht="15.75" customHeight="1">
      <c r="D949" s="43"/>
      <c r="J949" s="112"/>
    </row>
    <row r="950" spans="4:10" ht="15.75" customHeight="1">
      <c r="D950" s="43"/>
      <c r="J950" s="112"/>
    </row>
    <row r="951" spans="4:10" ht="15.75" customHeight="1">
      <c r="D951" s="43"/>
      <c r="J951" s="112"/>
    </row>
    <row r="952" spans="4:10" ht="15.75" customHeight="1">
      <c r="D952" s="43"/>
      <c r="J952" s="112"/>
    </row>
    <row r="953" spans="4:10" ht="15.75" customHeight="1">
      <c r="D953" s="43"/>
      <c r="J953" s="112"/>
    </row>
    <row r="954" spans="4:10" ht="15.75" customHeight="1">
      <c r="D954" s="43"/>
      <c r="J954" s="112"/>
    </row>
    <row r="955" spans="4:10" ht="15.75" customHeight="1">
      <c r="D955" s="43"/>
      <c r="J955" s="112"/>
    </row>
    <row r="956" spans="4:10" ht="15.75" customHeight="1">
      <c r="D956" s="43"/>
      <c r="J956" s="112"/>
    </row>
    <row r="957" spans="4:10" ht="15.75" customHeight="1">
      <c r="D957" s="43"/>
      <c r="J957" s="112"/>
    </row>
    <row r="958" spans="4:10" ht="15.75" customHeight="1">
      <c r="D958" s="43"/>
      <c r="J958" s="112"/>
    </row>
    <row r="959" spans="4:10" ht="15.75" customHeight="1">
      <c r="D959" s="43"/>
      <c r="J959" s="112"/>
    </row>
    <row r="960" spans="4:10" ht="15.75" customHeight="1">
      <c r="D960" s="43"/>
      <c r="J960" s="112"/>
    </row>
    <row r="961" spans="4:10" ht="15.75" customHeight="1">
      <c r="D961" s="43"/>
      <c r="J961" s="112"/>
    </row>
    <row r="962" spans="4:10" ht="15.75" customHeight="1">
      <c r="D962" s="43"/>
      <c r="J962" s="112"/>
    </row>
    <row r="963" spans="4:10" ht="15.75" customHeight="1">
      <c r="D963" s="43"/>
      <c r="J963" s="112"/>
    </row>
    <row r="964" spans="4:10" ht="15.75" customHeight="1">
      <c r="D964" s="43"/>
      <c r="J964" s="112"/>
    </row>
    <row r="965" spans="4:10" ht="15.75" customHeight="1">
      <c r="D965" s="43"/>
      <c r="J965" s="112"/>
    </row>
    <row r="966" spans="4:10" ht="15.75" customHeight="1">
      <c r="D966" s="43"/>
      <c r="J966" s="112"/>
    </row>
    <row r="967" spans="4:10" ht="15.75" customHeight="1">
      <c r="D967" s="43"/>
      <c r="J967" s="112"/>
    </row>
    <row r="968" spans="4:10" ht="15.75" customHeight="1">
      <c r="D968" s="43"/>
      <c r="J968" s="112"/>
    </row>
    <row r="969" spans="4:10" ht="15.75" customHeight="1">
      <c r="D969" s="43"/>
      <c r="J969" s="112"/>
    </row>
    <row r="970" spans="4:10" ht="15.75" customHeight="1">
      <c r="D970" s="43"/>
      <c r="J970" s="112"/>
    </row>
    <row r="971" spans="4:10" ht="15.75" customHeight="1">
      <c r="D971" s="43"/>
      <c r="J971" s="112"/>
    </row>
    <row r="972" spans="4:10" ht="15.75" customHeight="1">
      <c r="D972" s="43"/>
      <c r="J972" s="112"/>
    </row>
    <row r="973" spans="4:10" ht="15.75" customHeight="1">
      <c r="D973" s="43"/>
      <c r="J973" s="112"/>
    </row>
    <row r="974" spans="4:10" ht="15.75" customHeight="1">
      <c r="D974" s="43"/>
      <c r="J974" s="112"/>
    </row>
    <row r="975" spans="4:10" ht="15.75" customHeight="1">
      <c r="D975" s="43"/>
      <c r="J975" s="112"/>
    </row>
    <row r="976" spans="4:10" ht="15.75" customHeight="1">
      <c r="D976" s="43"/>
      <c r="J976" s="112"/>
    </row>
    <row r="977" spans="4:10" ht="15.75" customHeight="1">
      <c r="D977" s="43"/>
      <c r="J977" s="112"/>
    </row>
    <row r="978" spans="4:10" ht="15.75" customHeight="1">
      <c r="D978" s="43"/>
      <c r="J978" s="112"/>
    </row>
    <row r="979" spans="4:10" ht="15.75" customHeight="1">
      <c r="D979" s="43"/>
      <c r="J979" s="112"/>
    </row>
    <row r="980" spans="4:10" ht="15.75" customHeight="1">
      <c r="D980" s="43"/>
      <c r="J980" s="112"/>
    </row>
    <row r="981" spans="4:10" ht="15.75" customHeight="1">
      <c r="D981" s="43"/>
      <c r="J981" s="112"/>
    </row>
    <row r="982" spans="4:10" ht="15.75" customHeight="1">
      <c r="D982" s="43"/>
      <c r="J982" s="112"/>
    </row>
    <row r="983" spans="4:10" ht="15.75" customHeight="1">
      <c r="D983" s="43"/>
      <c r="J983" s="112"/>
    </row>
    <row r="984" spans="4:10" ht="15.75" customHeight="1">
      <c r="D984" s="43"/>
      <c r="J984" s="112"/>
    </row>
    <row r="985" spans="4:10" ht="15.75" customHeight="1">
      <c r="D985" s="43"/>
      <c r="J985" s="112"/>
    </row>
    <row r="986" spans="4:10" ht="15.75" customHeight="1">
      <c r="D986" s="43"/>
      <c r="J986" s="112"/>
    </row>
    <row r="987" spans="4:10" ht="15.75" customHeight="1">
      <c r="D987" s="43"/>
      <c r="J987" s="112"/>
    </row>
    <row r="988" spans="4:10" ht="15.75" customHeight="1">
      <c r="D988" s="43"/>
      <c r="J988" s="112"/>
    </row>
    <row r="989" spans="4:10" ht="15.75" customHeight="1">
      <c r="D989" s="43"/>
      <c r="J989" s="112"/>
    </row>
    <row r="990" spans="4:10" ht="15.75" customHeight="1">
      <c r="D990" s="43"/>
      <c r="J990" s="112"/>
    </row>
    <row r="991" spans="4:10" ht="15.75" customHeight="1">
      <c r="D991" s="43"/>
      <c r="J991" s="112"/>
    </row>
    <row r="992" spans="4:10" ht="15.75" customHeight="1">
      <c r="D992" s="43"/>
      <c r="J992" s="112"/>
    </row>
    <row r="993" spans="4:10" ht="15.75" customHeight="1">
      <c r="D993" s="43"/>
      <c r="J993" s="112"/>
    </row>
    <row r="994" spans="4:10" ht="15.75" customHeight="1">
      <c r="D994" s="43"/>
      <c r="J994" s="112"/>
    </row>
    <row r="995" spans="4:10" ht="15.75" customHeight="1">
      <c r="D995" s="43"/>
      <c r="J995" s="112"/>
    </row>
    <row r="996" spans="4:10" ht="15.75" customHeight="1">
      <c r="D996" s="43"/>
      <c r="J996" s="112"/>
    </row>
    <row r="997" spans="4:10" ht="15.75" customHeight="1">
      <c r="D997" s="43"/>
      <c r="J997" s="112"/>
    </row>
    <row r="998" spans="4:10" ht="15.75" customHeight="1">
      <c r="D998" s="43"/>
      <c r="J998" s="112"/>
    </row>
    <row r="999" spans="4:10" ht="15.75" customHeight="1">
      <c r="D999" s="43"/>
      <c r="J999" s="112"/>
    </row>
    <row r="1000" spans="4:10" ht="15.75" customHeight="1">
      <c r="D1000" s="43"/>
      <c r="J1000" s="112"/>
    </row>
  </sheetData>
  <pageMargins left="0.25" right="0.25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16" workbookViewId="0"/>
  </sheetViews>
  <sheetFormatPr baseColWidth="10" defaultColWidth="11.1640625" defaultRowHeight="15" customHeight="1"/>
  <cols>
    <col min="1" max="1" width="2.6640625" customWidth="1"/>
    <col min="2" max="2" width="12.5" customWidth="1"/>
    <col min="3" max="3" width="43.1640625" customWidth="1"/>
    <col min="4" max="5" width="15.6640625" customWidth="1"/>
    <col min="6" max="6" width="15.1640625" customWidth="1"/>
    <col min="7" max="9" width="14.5" customWidth="1"/>
    <col min="10" max="10" width="17" customWidth="1"/>
    <col min="11" max="11" width="16.33203125" customWidth="1"/>
    <col min="12" max="26" width="10.5" customWidth="1"/>
  </cols>
  <sheetData>
    <row r="1" spans="1:26" ht="48" customHeight="1">
      <c r="C1" s="63" t="s">
        <v>344</v>
      </c>
      <c r="D1" s="63"/>
      <c r="E1" s="63"/>
      <c r="F1" s="68" t="s">
        <v>175</v>
      </c>
      <c r="J1" s="2"/>
    </row>
    <row r="2" spans="1:26" ht="33" customHeight="1">
      <c r="C2" s="63"/>
      <c r="D2" s="63"/>
      <c r="E2" s="63"/>
      <c r="F2" s="68"/>
      <c r="J2" s="2"/>
    </row>
    <row r="3" spans="1:26" ht="30.75" customHeight="1">
      <c r="A3" s="9"/>
      <c r="B3" s="263" t="s">
        <v>345</v>
      </c>
      <c r="C3" s="126" t="str">
        <f>Roster!C3</f>
        <v>TRIBLU</v>
      </c>
      <c r="D3" s="127" t="s">
        <v>180</v>
      </c>
      <c r="E3" s="128" t="s">
        <v>187</v>
      </c>
      <c r="F3" s="75" t="s">
        <v>346</v>
      </c>
      <c r="G3" s="129" t="s">
        <v>347</v>
      </c>
      <c r="H3" s="130" t="s">
        <v>348</v>
      </c>
      <c r="I3" s="76" t="s">
        <v>349</v>
      </c>
      <c r="J3" s="131" t="s">
        <v>350</v>
      </c>
      <c r="K3" s="130" t="s">
        <v>191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.75" customHeight="1">
      <c r="B4" s="264"/>
      <c r="C4" s="116" t="str">
        <f>Roster!C4</f>
        <v>Richard Higgins</v>
      </c>
      <c r="D4" s="132">
        <f>Roster!I4</f>
        <v>177</v>
      </c>
      <c r="E4" s="133">
        <f>(Percentage!E8-D4) *Percentage!C8</f>
        <v>33</v>
      </c>
      <c r="F4" s="134">
        <v>164</v>
      </c>
      <c r="G4" s="135">
        <v>129</v>
      </c>
      <c r="H4" s="136">
        <v>171</v>
      </c>
      <c r="I4" s="137">
        <f t="shared" ref="I4:I7" si="0">SUM(F4:H4)</f>
        <v>464</v>
      </c>
      <c r="J4" s="138">
        <f t="shared" ref="J4:J7" si="1">E4*3</f>
        <v>99</v>
      </c>
      <c r="K4" s="139">
        <f t="shared" ref="K4:K8" si="2">SUM(I4:J4)</f>
        <v>563</v>
      </c>
    </row>
    <row r="5" spans="1:26" ht="24.75" customHeight="1">
      <c r="B5" s="264"/>
      <c r="C5" s="94" t="str">
        <f>Roster!C5</f>
        <v>Theron Parker</v>
      </c>
      <c r="D5" s="140">
        <f>Roster!I5</f>
        <v>199</v>
      </c>
      <c r="E5" s="141">
        <f>(Percentage!E8-D5) *Percentage!C8</f>
        <v>11</v>
      </c>
      <c r="F5" s="142">
        <v>163</v>
      </c>
      <c r="G5" s="143">
        <v>215</v>
      </c>
      <c r="H5" s="144">
        <v>185</v>
      </c>
      <c r="I5" s="145">
        <f t="shared" si="0"/>
        <v>563</v>
      </c>
      <c r="J5" s="146">
        <f t="shared" si="1"/>
        <v>33</v>
      </c>
      <c r="K5" s="147">
        <f t="shared" si="2"/>
        <v>596</v>
      </c>
    </row>
    <row r="6" spans="1:26" ht="24.75" customHeight="1">
      <c r="B6" s="264"/>
      <c r="C6" s="94" t="str">
        <f>Roster!C6</f>
        <v>Stephanie Hurwitz</v>
      </c>
      <c r="D6" s="140">
        <f>Roster!I6</f>
        <v>122</v>
      </c>
      <c r="E6" s="141">
        <f>(Percentage!E8-D6) *Percentage!C8</f>
        <v>88</v>
      </c>
      <c r="F6" s="142">
        <v>190</v>
      </c>
      <c r="G6" s="143">
        <v>137</v>
      </c>
      <c r="H6" s="144">
        <v>150</v>
      </c>
      <c r="I6" s="145">
        <f t="shared" si="0"/>
        <v>477</v>
      </c>
      <c r="J6" s="146">
        <f t="shared" si="1"/>
        <v>264</v>
      </c>
      <c r="K6" s="147">
        <f t="shared" si="2"/>
        <v>741</v>
      </c>
    </row>
    <row r="7" spans="1:26" ht="24.75" customHeight="1">
      <c r="B7" s="265"/>
      <c r="C7" s="60" t="str">
        <f>Roster!C7</f>
        <v>Joshua Dalton</v>
      </c>
      <c r="D7" s="151">
        <f>Roster!I7</f>
        <v>203</v>
      </c>
      <c r="E7" s="153">
        <f>(Percentage!E8-D7) *Percentage!C8</f>
        <v>7</v>
      </c>
      <c r="F7" s="154">
        <v>234</v>
      </c>
      <c r="G7" s="155">
        <v>181</v>
      </c>
      <c r="H7" s="156">
        <v>195</v>
      </c>
      <c r="I7" s="157">
        <f t="shared" si="0"/>
        <v>610</v>
      </c>
      <c r="J7" s="158">
        <f t="shared" si="1"/>
        <v>21</v>
      </c>
      <c r="K7" s="157">
        <f t="shared" si="2"/>
        <v>631</v>
      </c>
    </row>
    <row r="8" spans="1:26" ht="24" customHeight="1">
      <c r="C8" s="43"/>
      <c r="D8" s="43"/>
      <c r="E8" s="43"/>
      <c r="F8" s="112"/>
      <c r="G8" s="43"/>
      <c r="H8" s="43"/>
      <c r="I8" s="159">
        <f t="shared" ref="I8:J8" si="3">SUM(I4:I7)</f>
        <v>2114</v>
      </c>
      <c r="J8" s="160">
        <f t="shared" si="3"/>
        <v>417</v>
      </c>
      <c r="K8" s="161">
        <f t="shared" si="2"/>
        <v>2531</v>
      </c>
    </row>
    <row r="9" spans="1:26" ht="48" customHeight="1">
      <c r="F9" s="112"/>
      <c r="J9" s="2"/>
    </row>
    <row r="10" spans="1:26" ht="30.75" customHeight="1">
      <c r="A10" s="9"/>
      <c r="B10" s="263" t="s">
        <v>353</v>
      </c>
      <c r="C10" s="126" t="str">
        <f>Roster!C10</f>
        <v>3 + 1</v>
      </c>
      <c r="D10" s="127" t="s">
        <v>180</v>
      </c>
      <c r="E10" s="128" t="s">
        <v>187</v>
      </c>
      <c r="F10" s="75" t="s">
        <v>346</v>
      </c>
      <c r="G10" s="129" t="s">
        <v>347</v>
      </c>
      <c r="H10" s="130" t="s">
        <v>348</v>
      </c>
      <c r="I10" s="76" t="s">
        <v>349</v>
      </c>
      <c r="J10" s="131" t="s">
        <v>350</v>
      </c>
      <c r="K10" s="130" t="s">
        <v>191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.75" customHeight="1">
      <c r="B11" s="264"/>
      <c r="C11" s="116" t="str">
        <f>Roster!C11</f>
        <v>Ann Marie Wagnor-White</v>
      </c>
      <c r="D11" s="132">
        <f>Roster!I11</f>
        <v>155</v>
      </c>
      <c r="E11" s="133">
        <f>(Percentage!E8-D11) *Percentage!C8</f>
        <v>55</v>
      </c>
      <c r="F11" s="134">
        <v>175</v>
      </c>
      <c r="G11" s="135">
        <v>128</v>
      </c>
      <c r="H11" s="136">
        <v>139</v>
      </c>
      <c r="I11" s="137">
        <f t="shared" ref="I11:I14" si="4">SUM(F11:H11)</f>
        <v>442</v>
      </c>
      <c r="J11" s="138">
        <f t="shared" ref="J11:J14" si="5">E11*3</f>
        <v>165</v>
      </c>
      <c r="K11" s="139">
        <f t="shared" ref="K11:K15" si="6">SUM(I11:J11)</f>
        <v>607</v>
      </c>
    </row>
    <row r="12" spans="1:26" ht="24.75" customHeight="1">
      <c r="B12" s="264"/>
      <c r="C12" s="94" t="str">
        <f>Roster!C12</f>
        <v>Donald Modisette</v>
      </c>
      <c r="D12" s="140">
        <f>Roster!I12</f>
        <v>188</v>
      </c>
      <c r="E12" s="141">
        <f>(Percentage!E8-D12) *Percentage!C8</f>
        <v>22</v>
      </c>
      <c r="F12" s="142">
        <v>137</v>
      </c>
      <c r="G12" s="143">
        <v>168</v>
      </c>
      <c r="H12" s="144">
        <v>168</v>
      </c>
      <c r="I12" s="145">
        <f t="shared" si="4"/>
        <v>473</v>
      </c>
      <c r="J12" s="146">
        <f t="shared" si="5"/>
        <v>66</v>
      </c>
      <c r="K12" s="147">
        <f t="shared" si="6"/>
        <v>539</v>
      </c>
    </row>
    <row r="13" spans="1:26" ht="24.75" customHeight="1">
      <c r="B13" s="264"/>
      <c r="C13" s="94" t="str">
        <f>Roster!C13</f>
        <v>Alex Bonura</v>
      </c>
      <c r="D13" s="140">
        <f>Roster!I13</f>
        <v>117</v>
      </c>
      <c r="E13" s="141">
        <f>(Percentage!E8-D13) *Percentage!C8</f>
        <v>93</v>
      </c>
      <c r="F13" s="142">
        <v>119</v>
      </c>
      <c r="G13" s="143">
        <v>96</v>
      </c>
      <c r="H13" s="144">
        <v>103</v>
      </c>
      <c r="I13" s="145">
        <f t="shared" si="4"/>
        <v>318</v>
      </c>
      <c r="J13" s="146">
        <f t="shared" si="5"/>
        <v>279</v>
      </c>
      <c r="K13" s="147">
        <f t="shared" si="6"/>
        <v>597</v>
      </c>
    </row>
    <row r="14" spans="1:26" ht="24.75" customHeight="1">
      <c r="B14" s="265"/>
      <c r="C14" s="60" t="str">
        <f>Roster!C14</f>
        <v>Walter Holder</v>
      </c>
      <c r="D14" s="151">
        <f>Roster!I14</f>
        <v>147</v>
      </c>
      <c r="E14" s="153">
        <f>(Percentage!E8-D14) *Percentage!C8</f>
        <v>63</v>
      </c>
      <c r="F14" s="154">
        <v>105</v>
      </c>
      <c r="G14" s="155">
        <v>139</v>
      </c>
      <c r="H14" s="156">
        <v>135</v>
      </c>
      <c r="I14" s="157">
        <f t="shared" si="4"/>
        <v>379</v>
      </c>
      <c r="J14" s="158">
        <f t="shared" si="5"/>
        <v>189</v>
      </c>
      <c r="K14" s="157">
        <f t="shared" si="6"/>
        <v>568</v>
      </c>
    </row>
    <row r="15" spans="1:26" ht="24" customHeight="1">
      <c r="C15" s="43"/>
      <c r="D15" s="43"/>
      <c r="E15" s="43"/>
      <c r="F15" s="112"/>
      <c r="G15" s="43"/>
      <c r="H15" s="43"/>
      <c r="I15" s="159">
        <f t="shared" ref="I15:J15" si="7">SUM(I11:I14)</f>
        <v>1612</v>
      </c>
      <c r="J15" s="160">
        <f t="shared" si="7"/>
        <v>699</v>
      </c>
      <c r="K15" s="161">
        <f t="shared" si="6"/>
        <v>2311</v>
      </c>
    </row>
    <row r="16" spans="1:26" ht="48" customHeight="1">
      <c r="F16" s="112"/>
      <c r="J16" s="2"/>
    </row>
    <row r="17" spans="1:26" ht="30.75" customHeight="1">
      <c r="A17" s="9"/>
      <c r="B17" s="263" t="s">
        <v>354</v>
      </c>
      <c r="C17" s="126" t="str">
        <f>Roster!C17</f>
        <v>Big 4 Destroyers</v>
      </c>
      <c r="D17" s="127" t="s">
        <v>180</v>
      </c>
      <c r="E17" s="128" t="s">
        <v>187</v>
      </c>
      <c r="F17" s="75" t="s">
        <v>346</v>
      </c>
      <c r="G17" s="129" t="s">
        <v>347</v>
      </c>
      <c r="H17" s="130" t="s">
        <v>348</v>
      </c>
      <c r="I17" s="76" t="s">
        <v>349</v>
      </c>
      <c r="J17" s="131" t="s">
        <v>350</v>
      </c>
      <c r="K17" s="130" t="s">
        <v>191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.75" customHeight="1">
      <c r="B18" s="264"/>
      <c r="C18" s="116" t="str">
        <f>Roster!C18</f>
        <v>Douglas Haley</v>
      </c>
      <c r="D18" s="132">
        <f>Roster!I18</f>
        <v>209</v>
      </c>
      <c r="E18" s="133">
        <f>(Percentage!E8-D18) *Percentage!C8</f>
        <v>1</v>
      </c>
      <c r="F18" s="134">
        <v>225</v>
      </c>
      <c r="G18" s="135">
        <v>241</v>
      </c>
      <c r="H18" s="136">
        <v>236</v>
      </c>
      <c r="I18" s="137">
        <f t="shared" ref="I18:I21" si="8">SUM(F18:H18)</f>
        <v>702</v>
      </c>
      <c r="J18" s="138">
        <f t="shared" ref="J18:J21" si="9">E18*3</f>
        <v>3</v>
      </c>
      <c r="K18" s="139">
        <f t="shared" ref="K18:K22" si="10">SUM(I18:J18)</f>
        <v>705</v>
      </c>
    </row>
    <row r="19" spans="1:26" ht="24.75" customHeight="1">
      <c r="B19" s="264"/>
      <c r="C19" s="94" t="str">
        <f>Roster!C19</f>
        <v>Stacey Pate</v>
      </c>
      <c r="D19" s="140">
        <f>Roster!I19</f>
        <v>167</v>
      </c>
      <c r="E19" s="141">
        <f>(Percentage!E8-D19) *Percentage!C8</f>
        <v>43</v>
      </c>
      <c r="F19" s="142">
        <v>181</v>
      </c>
      <c r="G19" s="143">
        <v>195</v>
      </c>
      <c r="H19" s="144">
        <v>183</v>
      </c>
      <c r="I19" s="145">
        <f t="shared" si="8"/>
        <v>559</v>
      </c>
      <c r="J19" s="146">
        <f t="shared" si="9"/>
        <v>129</v>
      </c>
      <c r="K19" s="147">
        <f t="shared" si="10"/>
        <v>688</v>
      </c>
    </row>
    <row r="20" spans="1:26" ht="24.75" customHeight="1">
      <c r="B20" s="264"/>
      <c r="C20" s="94" t="str">
        <f>Roster!C20</f>
        <v>John Sidener</v>
      </c>
      <c r="D20" s="140">
        <f>Roster!I20</f>
        <v>147</v>
      </c>
      <c r="E20" s="141">
        <f>(Percentage!E8-D20) *Percentage!C8</f>
        <v>63</v>
      </c>
      <c r="F20" s="142">
        <v>157</v>
      </c>
      <c r="G20" s="143">
        <v>151</v>
      </c>
      <c r="H20" s="144">
        <v>159</v>
      </c>
      <c r="I20" s="145">
        <f t="shared" si="8"/>
        <v>467</v>
      </c>
      <c r="J20" s="146">
        <f t="shared" si="9"/>
        <v>189</v>
      </c>
      <c r="K20" s="147">
        <f t="shared" si="10"/>
        <v>656</v>
      </c>
    </row>
    <row r="21" spans="1:26" ht="24.75" customHeight="1">
      <c r="B21" s="265"/>
      <c r="C21" s="60" t="str">
        <f>Roster!C21</f>
        <v>Elton Roberson</v>
      </c>
      <c r="D21" s="151">
        <f>Roster!I21</f>
        <v>188</v>
      </c>
      <c r="E21" s="153">
        <f>(Percentage!E8-D21) *Percentage!C8</f>
        <v>22</v>
      </c>
      <c r="F21" s="154">
        <v>169</v>
      </c>
      <c r="G21" s="155">
        <v>172</v>
      </c>
      <c r="H21" s="156">
        <v>165</v>
      </c>
      <c r="I21" s="157">
        <f t="shared" si="8"/>
        <v>506</v>
      </c>
      <c r="J21" s="158">
        <f t="shared" si="9"/>
        <v>66</v>
      </c>
      <c r="K21" s="157">
        <f t="shared" si="10"/>
        <v>572</v>
      </c>
    </row>
    <row r="22" spans="1:26" ht="24" customHeight="1">
      <c r="C22" s="43"/>
      <c r="D22" s="43"/>
      <c r="E22" s="43"/>
      <c r="F22" s="112"/>
      <c r="G22" s="43"/>
      <c r="H22" s="43"/>
      <c r="I22" s="159">
        <f t="shared" ref="I22:J22" si="11">SUM(I18:I21)</f>
        <v>2234</v>
      </c>
      <c r="J22" s="160">
        <f t="shared" si="11"/>
        <v>387</v>
      </c>
      <c r="K22" s="161">
        <f t="shared" si="10"/>
        <v>2621</v>
      </c>
    </row>
    <row r="23" spans="1:26" ht="48" customHeight="1">
      <c r="F23" s="112"/>
      <c r="J23" s="2"/>
    </row>
    <row r="24" spans="1:26" ht="30.75" customHeight="1">
      <c r="A24" s="9"/>
      <c r="B24" s="263" t="s">
        <v>355</v>
      </c>
      <c r="C24" s="126" t="str">
        <f>Roster!C24</f>
        <v>Pin Crushers</v>
      </c>
      <c r="D24" s="127" t="s">
        <v>180</v>
      </c>
      <c r="E24" s="128" t="s">
        <v>187</v>
      </c>
      <c r="F24" s="75" t="s">
        <v>346</v>
      </c>
      <c r="G24" s="129" t="s">
        <v>347</v>
      </c>
      <c r="H24" s="130" t="s">
        <v>348</v>
      </c>
      <c r="I24" s="76" t="s">
        <v>349</v>
      </c>
      <c r="J24" s="131" t="s">
        <v>350</v>
      </c>
      <c r="K24" s="130" t="s">
        <v>191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.75" customHeight="1">
      <c r="B25" s="264"/>
      <c r="C25" s="116" t="str">
        <f>Roster!C25</f>
        <v>Fay Garvin</v>
      </c>
      <c r="D25" s="132">
        <f>Roster!I25</f>
        <v>152</v>
      </c>
      <c r="E25" s="133">
        <f>(Percentage!E8-D25) *Percentage!C8</f>
        <v>58</v>
      </c>
      <c r="F25" s="134">
        <v>158</v>
      </c>
      <c r="G25" s="135">
        <v>119</v>
      </c>
      <c r="H25" s="136">
        <v>133</v>
      </c>
      <c r="I25" s="137">
        <f t="shared" ref="I25:I28" si="12">SUM(F25:H25)</f>
        <v>410</v>
      </c>
      <c r="J25" s="138">
        <f t="shared" ref="J25:J28" si="13">E25*3</f>
        <v>174</v>
      </c>
      <c r="K25" s="139">
        <f t="shared" ref="K25:K29" si="14">SUM(I25:J25)</f>
        <v>584</v>
      </c>
    </row>
    <row r="26" spans="1:26" ht="24.75" customHeight="1">
      <c r="B26" s="264"/>
      <c r="C26" s="94" t="str">
        <f>Roster!C26</f>
        <v>Robert Smith</v>
      </c>
      <c r="D26" s="140">
        <f>Roster!I26</f>
        <v>181</v>
      </c>
      <c r="E26" s="141">
        <f>(Percentage!E8-D26) *Percentage!C8</f>
        <v>29</v>
      </c>
      <c r="F26" s="142">
        <v>205</v>
      </c>
      <c r="G26" s="143">
        <v>206</v>
      </c>
      <c r="H26" s="144">
        <v>148</v>
      </c>
      <c r="I26" s="145">
        <f t="shared" si="12"/>
        <v>559</v>
      </c>
      <c r="J26" s="146">
        <f t="shared" si="13"/>
        <v>87</v>
      </c>
      <c r="K26" s="147">
        <f t="shared" si="14"/>
        <v>646</v>
      </c>
    </row>
    <row r="27" spans="1:26" ht="24.75" customHeight="1">
      <c r="B27" s="264"/>
      <c r="C27" s="94" t="str">
        <f>Roster!C27</f>
        <v>Pilar Hernandez</v>
      </c>
      <c r="D27" s="140">
        <f>Roster!I27</f>
        <v>107</v>
      </c>
      <c r="E27" s="141">
        <f>(Percentage!E8-D27) *Percentage!C8</f>
        <v>103</v>
      </c>
      <c r="F27" s="142">
        <v>159</v>
      </c>
      <c r="G27" s="143">
        <v>93</v>
      </c>
      <c r="H27" s="144">
        <v>127</v>
      </c>
      <c r="I27" s="145">
        <f t="shared" si="12"/>
        <v>379</v>
      </c>
      <c r="J27" s="146">
        <f t="shared" si="13"/>
        <v>309</v>
      </c>
      <c r="K27" s="147">
        <f t="shared" si="14"/>
        <v>688</v>
      </c>
    </row>
    <row r="28" spans="1:26" ht="24.75" customHeight="1">
      <c r="B28" s="265"/>
      <c r="C28" s="60" t="str">
        <f>Roster!C28</f>
        <v>Anthony Jones</v>
      </c>
      <c r="D28" s="151">
        <f>Roster!I28</f>
        <v>170</v>
      </c>
      <c r="E28" s="153">
        <f>(Percentage!E8-D28) *Percentage!C8</f>
        <v>40</v>
      </c>
      <c r="F28" s="154">
        <v>121</v>
      </c>
      <c r="G28" s="155">
        <v>139</v>
      </c>
      <c r="H28" s="156">
        <v>158</v>
      </c>
      <c r="I28" s="157">
        <f t="shared" si="12"/>
        <v>418</v>
      </c>
      <c r="J28" s="158">
        <f t="shared" si="13"/>
        <v>120</v>
      </c>
      <c r="K28" s="157">
        <f t="shared" si="14"/>
        <v>538</v>
      </c>
    </row>
    <row r="29" spans="1:26" ht="24" customHeight="1">
      <c r="C29" s="43"/>
      <c r="D29" s="43"/>
      <c r="E29" s="43"/>
      <c r="F29" s="112"/>
      <c r="G29" s="43"/>
      <c r="H29" s="43"/>
      <c r="I29" s="159">
        <f t="shared" ref="I29:J29" si="15">SUM(I25:I28)</f>
        <v>1766</v>
      </c>
      <c r="J29" s="160">
        <f t="shared" si="15"/>
        <v>690</v>
      </c>
      <c r="K29" s="161">
        <f t="shared" si="14"/>
        <v>2456</v>
      </c>
    </row>
    <row r="30" spans="1:26" ht="48" customHeight="1">
      <c r="F30" s="112"/>
      <c r="J30" s="2"/>
    </row>
    <row r="31" spans="1:26" ht="30.75" customHeight="1">
      <c r="A31" s="9"/>
      <c r="B31" s="263" t="s">
        <v>356</v>
      </c>
      <c r="C31" s="126" t="str">
        <f>Roster!C31</f>
        <v>Missouri</v>
      </c>
      <c r="D31" s="127" t="s">
        <v>180</v>
      </c>
      <c r="E31" s="128" t="s">
        <v>187</v>
      </c>
      <c r="F31" s="75" t="s">
        <v>346</v>
      </c>
      <c r="G31" s="129" t="s">
        <v>347</v>
      </c>
      <c r="H31" s="130" t="s">
        <v>348</v>
      </c>
      <c r="I31" s="76" t="s">
        <v>349</v>
      </c>
      <c r="J31" s="131" t="s">
        <v>350</v>
      </c>
      <c r="K31" s="130" t="s">
        <v>191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.75" customHeight="1">
      <c r="B32" s="264"/>
      <c r="C32" s="116" t="str">
        <f>Roster!C32</f>
        <v>Elmo Hickerson</v>
      </c>
      <c r="D32" s="132">
        <f>Roster!I32</f>
        <v>168</v>
      </c>
      <c r="E32" s="133">
        <f>(Percentage!E8-D32) *Percentage!C8</f>
        <v>42</v>
      </c>
      <c r="F32" s="134">
        <v>152</v>
      </c>
      <c r="G32" s="135">
        <v>149</v>
      </c>
      <c r="H32" s="136">
        <v>170</v>
      </c>
      <c r="I32" s="137">
        <f t="shared" ref="I32:I33" si="16">SUM(F32:H32)</f>
        <v>471</v>
      </c>
      <c r="J32" s="138">
        <f t="shared" ref="J32:J35" si="17">E32*3</f>
        <v>126</v>
      </c>
      <c r="K32" s="139">
        <f t="shared" ref="K32:K36" si="18">SUM(I32:J32)</f>
        <v>597</v>
      </c>
    </row>
    <row r="33" spans="1:26" ht="24.75" customHeight="1">
      <c r="B33" s="264"/>
      <c r="C33" s="94" t="str">
        <f>Roster!C33</f>
        <v>Sandra Manley</v>
      </c>
      <c r="D33" s="140">
        <f>Roster!I33</f>
        <v>122</v>
      </c>
      <c r="E33" s="141">
        <f>(Percentage!E8-D33) *Percentage!C8</f>
        <v>88</v>
      </c>
      <c r="F33" s="142">
        <v>130</v>
      </c>
      <c r="G33" s="143">
        <v>129</v>
      </c>
      <c r="H33" s="144">
        <v>79</v>
      </c>
      <c r="I33" s="145">
        <f t="shared" si="16"/>
        <v>338</v>
      </c>
      <c r="J33" s="146">
        <f t="shared" si="17"/>
        <v>264</v>
      </c>
      <c r="K33" s="147">
        <f t="shared" si="18"/>
        <v>602</v>
      </c>
    </row>
    <row r="34" spans="1:26" ht="24.75" customHeight="1">
      <c r="B34" s="264"/>
      <c r="C34" s="94" t="str">
        <f>Roster!C34</f>
        <v>Terrie Bogle</v>
      </c>
      <c r="D34" s="140">
        <f>Roster!I34</f>
        <v>159</v>
      </c>
      <c r="E34" s="141">
        <f>(Percentage!E8-D34) *Percentage!C8</f>
        <v>51</v>
      </c>
      <c r="F34" s="142">
        <v>144</v>
      </c>
      <c r="G34" s="143">
        <v>159</v>
      </c>
      <c r="H34" s="144">
        <v>141</v>
      </c>
      <c r="I34" s="165">
        <v>444</v>
      </c>
      <c r="J34" s="146">
        <f t="shared" si="17"/>
        <v>153</v>
      </c>
      <c r="K34" s="147">
        <f t="shared" si="18"/>
        <v>597</v>
      </c>
    </row>
    <row r="35" spans="1:26" ht="24.75" customHeight="1">
      <c r="B35" s="265"/>
      <c r="C35" s="60" t="str">
        <f>Roster!C35</f>
        <v>Ken Arnold</v>
      </c>
      <c r="D35" s="151">
        <f>Roster!I35</f>
        <v>170</v>
      </c>
      <c r="E35" s="153">
        <f>(Percentage!E8-D35) *Percentage!C8</f>
        <v>40</v>
      </c>
      <c r="F35" s="154">
        <v>179</v>
      </c>
      <c r="G35" s="155">
        <v>157</v>
      </c>
      <c r="H35" s="156">
        <v>145</v>
      </c>
      <c r="I35" s="168">
        <v>481</v>
      </c>
      <c r="J35" s="158">
        <f t="shared" si="17"/>
        <v>120</v>
      </c>
      <c r="K35" s="157">
        <f t="shared" si="18"/>
        <v>601</v>
      </c>
    </row>
    <row r="36" spans="1:26" ht="24" customHeight="1">
      <c r="C36" s="43"/>
      <c r="D36" s="43"/>
      <c r="E36" s="43"/>
      <c r="F36" s="112"/>
      <c r="G36" s="43"/>
      <c r="H36" s="43"/>
      <c r="I36" s="159">
        <f t="shared" ref="I36:J36" si="19">SUM(I32:I35)</f>
        <v>1734</v>
      </c>
      <c r="J36" s="160">
        <f t="shared" si="19"/>
        <v>663</v>
      </c>
      <c r="K36" s="161">
        <f t="shared" si="18"/>
        <v>2397</v>
      </c>
    </row>
    <row r="37" spans="1:26" ht="48" customHeight="1">
      <c r="F37" s="112"/>
      <c r="J37" s="2"/>
    </row>
    <row r="38" spans="1:26" ht="30.75" customHeight="1">
      <c r="A38" s="9"/>
      <c r="B38" s="263" t="s">
        <v>360</v>
      </c>
      <c r="C38" s="126" t="str">
        <f>Roster!C38</f>
        <v>Birmingham 2020</v>
      </c>
      <c r="D38" s="127" t="s">
        <v>180</v>
      </c>
      <c r="E38" s="128" t="s">
        <v>187</v>
      </c>
      <c r="F38" s="173"/>
      <c r="G38" s="129" t="s">
        <v>347</v>
      </c>
      <c r="H38" s="130" t="s">
        <v>348</v>
      </c>
      <c r="I38" s="76" t="s">
        <v>349</v>
      </c>
      <c r="J38" s="131" t="s">
        <v>350</v>
      </c>
      <c r="K38" s="130" t="s">
        <v>191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75" customHeight="1">
      <c r="B39" s="264"/>
      <c r="C39" s="116" t="str">
        <f>Roster!C39</f>
        <v>Walter Haskett</v>
      </c>
      <c r="D39" s="132">
        <f>Roster!I39</f>
        <v>174</v>
      </c>
      <c r="E39" s="133">
        <f>(Percentage!E8-D39) *Percentage!C8</f>
        <v>36</v>
      </c>
      <c r="F39" s="134">
        <v>173</v>
      </c>
      <c r="G39" s="135">
        <v>179</v>
      </c>
      <c r="H39" s="136">
        <v>188</v>
      </c>
      <c r="I39" s="137">
        <f t="shared" ref="I39:I42" si="20">SUM(F39:H39)</f>
        <v>540</v>
      </c>
      <c r="J39" s="138">
        <f t="shared" ref="J39:J42" si="21">E39*3</f>
        <v>108</v>
      </c>
      <c r="K39" s="139">
        <f t="shared" ref="K39:K43" si="22">SUM(I39:J39)</f>
        <v>648</v>
      </c>
    </row>
    <row r="40" spans="1:26" ht="24.75" customHeight="1">
      <c r="B40" s="264"/>
      <c r="C40" s="94" t="str">
        <f>Roster!C40</f>
        <v>Mary Hartzell</v>
      </c>
      <c r="D40" s="140">
        <f>Roster!I40</f>
        <v>136</v>
      </c>
      <c r="E40" s="141">
        <f>(Percentage!E8-D40) *Percentage!C8</f>
        <v>74</v>
      </c>
      <c r="F40" s="142">
        <v>118</v>
      </c>
      <c r="G40" s="143">
        <v>151</v>
      </c>
      <c r="H40" s="144">
        <v>136</v>
      </c>
      <c r="I40" s="145">
        <f t="shared" si="20"/>
        <v>405</v>
      </c>
      <c r="J40" s="146">
        <f t="shared" si="21"/>
        <v>222</v>
      </c>
      <c r="K40" s="147">
        <f t="shared" si="22"/>
        <v>627</v>
      </c>
    </row>
    <row r="41" spans="1:26" ht="24.75" customHeight="1">
      <c r="B41" s="264"/>
      <c r="C41" s="94" t="str">
        <f>Roster!C41</f>
        <v>Ricky Morgan</v>
      </c>
      <c r="D41" s="140">
        <f>Roster!I41</f>
        <v>194</v>
      </c>
      <c r="E41" s="141">
        <f>(Percentage!E8-D41) *Percentage!C8</f>
        <v>16</v>
      </c>
      <c r="F41" s="142">
        <v>147</v>
      </c>
      <c r="G41" s="143">
        <v>203</v>
      </c>
      <c r="H41" s="144">
        <v>167</v>
      </c>
      <c r="I41" s="145">
        <f t="shared" si="20"/>
        <v>517</v>
      </c>
      <c r="J41" s="146">
        <f t="shared" si="21"/>
        <v>48</v>
      </c>
      <c r="K41" s="147">
        <f t="shared" si="22"/>
        <v>565</v>
      </c>
    </row>
    <row r="42" spans="1:26" ht="24.75" customHeight="1">
      <c r="B42" s="265"/>
      <c r="C42" s="60" t="str">
        <f>Roster!C42</f>
        <v>Thomas Daugherty</v>
      </c>
      <c r="D42" s="151">
        <f>Roster!I42</f>
        <v>183</v>
      </c>
      <c r="E42" s="153">
        <f>(Percentage!E8-D42) *Percentage!C8</f>
        <v>27</v>
      </c>
      <c r="F42" s="154">
        <v>187</v>
      </c>
      <c r="G42" s="155">
        <v>149</v>
      </c>
      <c r="H42" s="156">
        <v>168</v>
      </c>
      <c r="I42" s="157">
        <f t="shared" si="20"/>
        <v>504</v>
      </c>
      <c r="J42" s="158">
        <f t="shared" si="21"/>
        <v>81</v>
      </c>
      <c r="K42" s="157">
        <f t="shared" si="22"/>
        <v>585</v>
      </c>
    </row>
    <row r="43" spans="1:26" ht="24" customHeight="1">
      <c r="C43" s="43"/>
      <c r="D43" s="43"/>
      <c r="E43" s="43"/>
      <c r="F43" s="112"/>
      <c r="G43" s="43"/>
      <c r="H43" s="43"/>
      <c r="I43" s="159">
        <f t="shared" ref="I43:J43" si="23">SUM(I39:I42)</f>
        <v>1966</v>
      </c>
      <c r="J43" s="160">
        <f t="shared" si="23"/>
        <v>459</v>
      </c>
      <c r="K43" s="161">
        <f t="shared" si="22"/>
        <v>2425</v>
      </c>
    </row>
    <row r="44" spans="1:26" ht="48" customHeight="1">
      <c r="F44" s="112"/>
      <c r="J44" s="2"/>
    </row>
    <row r="45" spans="1:26" ht="30.75" customHeight="1">
      <c r="A45" s="9"/>
      <c r="B45" s="263" t="s">
        <v>362</v>
      </c>
      <c r="C45" s="126" t="str">
        <f>Roster!C45</f>
        <v>Four Company</v>
      </c>
      <c r="D45" s="127" t="s">
        <v>180</v>
      </c>
      <c r="E45" s="128" t="s">
        <v>187</v>
      </c>
      <c r="F45" s="75" t="s">
        <v>346</v>
      </c>
      <c r="G45" s="129" t="s">
        <v>347</v>
      </c>
      <c r="H45" s="130" t="s">
        <v>348</v>
      </c>
      <c r="I45" s="76" t="s">
        <v>349</v>
      </c>
      <c r="J45" s="131" t="s">
        <v>350</v>
      </c>
      <c r="K45" s="130" t="s">
        <v>191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.75" customHeight="1">
      <c r="B46" s="264"/>
      <c r="C46" s="116" t="str">
        <f>Roster!C46</f>
        <v>Barbara Craig</v>
      </c>
      <c r="D46" s="132">
        <f>Roster!I46</f>
        <v>174</v>
      </c>
      <c r="E46" s="133">
        <f>(Percentage!E8-D46) *Percentage!C8</f>
        <v>36</v>
      </c>
      <c r="F46" s="134">
        <v>155</v>
      </c>
      <c r="G46" s="135">
        <v>157</v>
      </c>
      <c r="H46" s="136">
        <v>138</v>
      </c>
      <c r="I46" s="137">
        <f t="shared" ref="I46:I49" si="24">SUM(F46:H46)</f>
        <v>450</v>
      </c>
      <c r="J46" s="138">
        <f t="shared" ref="J46:J49" si="25">E46*3</f>
        <v>108</v>
      </c>
      <c r="K46" s="139">
        <f t="shared" ref="K46:K50" si="26">SUM(I46:J46)</f>
        <v>558</v>
      </c>
    </row>
    <row r="47" spans="1:26" ht="24.75" customHeight="1">
      <c r="B47" s="264"/>
      <c r="C47" s="94" t="str">
        <f>Roster!C47</f>
        <v>Kimberly Beck</v>
      </c>
      <c r="D47" s="140">
        <f>Roster!I47</f>
        <v>149</v>
      </c>
      <c r="E47" s="141">
        <f>(Percentage!E8-D47) *Percentage!C8</f>
        <v>61</v>
      </c>
      <c r="F47" s="142">
        <v>160</v>
      </c>
      <c r="G47" s="143">
        <v>130</v>
      </c>
      <c r="H47" s="144">
        <v>126</v>
      </c>
      <c r="I47" s="145">
        <f t="shared" si="24"/>
        <v>416</v>
      </c>
      <c r="J47" s="146">
        <f t="shared" si="25"/>
        <v>183</v>
      </c>
      <c r="K47" s="147">
        <f t="shared" si="26"/>
        <v>599</v>
      </c>
    </row>
    <row r="48" spans="1:26" ht="24.75" customHeight="1">
      <c r="B48" s="264"/>
      <c r="C48" s="94" t="str">
        <f>Roster!C48</f>
        <v>Kristy Mnich</v>
      </c>
      <c r="D48" s="140">
        <f>Roster!I48</f>
        <v>176</v>
      </c>
      <c r="E48" s="141">
        <f>(Percentage!E8-D48) *Percentage!C8</f>
        <v>34</v>
      </c>
      <c r="F48" s="142">
        <v>183</v>
      </c>
      <c r="G48" s="143">
        <v>162</v>
      </c>
      <c r="H48" s="144">
        <v>167</v>
      </c>
      <c r="I48" s="145">
        <f t="shared" si="24"/>
        <v>512</v>
      </c>
      <c r="J48" s="146">
        <f t="shared" si="25"/>
        <v>102</v>
      </c>
      <c r="K48" s="147">
        <f t="shared" si="26"/>
        <v>614</v>
      </c>
    </row>
    <row r="49" spans="1:26" ht="24.75" customHeight="1">
      <c r="B49" s="265"/>
      <c r="C49" s="60" t="str">
        <f>Roster!C49</f>
        <v>Michael Mnich</v>
      </c>
      <c r="D49" s="151">
        <f>Roster!I49</f>
        <v>177</v>
      </c>
      <c r="E49" s="153">
        <f>(Percentage!E8-D49) *Percentage!C8</f>
        <v>33</v>
      </c>
      <c r="F49" s="154">
        <v>151</v>
      </c>
      <c r="G49" s="155">
        <v>224</v>
      </c>
      <c r="H49" s="156">
        <v>208</v>
      </c>
      <c r="I49" s="157">
        <f t="shared" si="24"/>
        <v>583</v>
      </c>
      <c r="J49" s="158">
        <f t="shared" si="25"/>
        <v>99</v>
      </c>
      <c r="K49" s="157">
        <f t="shared" si="26"/>
        <v>682</v>
      </c>
    </row>
    <row r="50" spans="1:26" ht="24" customHeight="1">
      <c r="C50" s="43"/>
      <c r="D50" s="43"/>
      <c r="E50" s="43"/>
      <c r="F50" s="112"/>
      <c r="G50" s="43"/>
      <c r="H50" s="43"/>
      <c r="I50" s="159">
        <f t="shared" ref="I50:J50" si="27">SUM(I46:I49)</f>
        <v>1961</v>
      </c>
      <c r="J50" s="160">
        <f t="shared" si="27"/>
        <v>492</v>
      </c>
      <c r="K50" s="161">
        <f t="shared" si="26"/>
        <v>2453</v>
      </c>
    </row>
    <row r="51" spans="1:26" ht="48" customHeight="1">
      <c r="F51" s="112"/>
      <c r="J51" s="2"/>
    </row>
    <row r="52" spans="1:26" ht="30.75" customHeight="1">
      <c r="A52" s="9"/>
      <c r="B52" s="263" t="s">
        <v>363</v>
      </c>
      <c r="C52" s="126" t="str">
        <f>Roster!C52</f>
        <v>Spirit Of Autism</v>
      </c>
      <c r="D52" s="127" t="s">
        <v>180</v>
      </c>
      <c r="E52" s="128" t="s">
        <v>187</v>
      </c>
      <c r="F52" s="75" t="s">
        <v>346</v>
      </c>
      <c r="G52" s="129" t="s">
        <v>347</v>
      </c>
      <c r="H52" s="130" t="s">
        <v>348</v>
      </c>
      <c r="I52" s="76" t="s">
        <v>349</v>
      </c>
      <c r="J52" s="131" t="s">
        <v>350</v>
      </c>
      <c r="K52" s="130" t="s">
        <v>191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.75" customHeight="1">
      <c r="B53" s="264"/>
      <c r="C53" s="116" t="str">
        <f>Roster!C53</f>
        <v>Katie Collins</v>
      </c>
      <c r="D53" s="132">
        <f>Roster!I53</f>
        <v>101</v>
      </c>
      <c r="E53" s="133">
        <f>(Percentage!E8-D53) *Percentage!C8</f>
        <v>109</v>
      </c>
      <c r="F53" s="134">
        <v>98</v>
      </c>
      <c r="G53" s="135">
        <v>135</v>
      </c>
      <c r="H53" s="136">
        <v>71</v>
      </c>
      <c r="I53" s="137">
        <f t="shared" ref="I53:I56" si="28">SUM(F53:H53)</f>
        <v>304</v>
      </c>
      <c r="J53" s="138">
        <f t="shared" ref="J53:J56" si="29">E53*3</f>
        <v>327</v>
      </c>
      <c r="K53" s="139">
        <f t="shared" ref="K53:K57" si="30">SUM(I53:J53)</f>
        <v>631</v>
      </c>
    </row>
    <row r="54" spans="1:26" ht="24.75" customHeight="1">
      <c r="B54" s="264"/>
      <c r="C54" s="94" t="str">
        <f>Roster!C54</f>
        <v>Frank Roop, Jr.</v>
      </c>
      <c r="D54" s="140">
        <f>Roster!I54</f>
        <v>154</v>
      </c>
      <c r="E54" s="141">
        <f>(Percentage!E8-D54) *Percentage!C8</f>
        <v>56</v>
      </c>
      <c r="F54" s="142">
        <v>167</v>
      </c>
      <c r="G54" s="143">
        <v>160</v>
      </c>
      <c r="H54" s="144">
        <v>208</v>
      </c>
      <c r="I54" s="145">
        <f t="shared" si="28"/>
        <v>535</v>
      </c>
      <c r="J54" s="146">
        <f t="shared" si="29"/>
        <v>168</v>
      </c>
      <c r="K54" s="147">
        <f t="shared" si="30"/>
        <v>703</v>
      </c>
    </row>
    <row r="55" spans="1:26" ht="24.75" customHeight="1">
      <c r="B55" s="264"/>
      <c r="C55" s="94" t="str">
        <f>Roster!C55</f>
        <v>Wendy Mayhak</v>
      </c>
      <c r="D55" s="140">
        <f>Roster!I55</f>
        <v>175</v>
      </c>
      <c r="E55" s="141">
        <f>(Percentage!E8-D55) *Percentage!C8</f>
        <v>35</v>
      </c>
      <c r="F55" s="142">
        <v>137</v>
      </c>
      <c r="G55" s="143">
        <v>161</v>
      </c>
      <c r="H55" s="144">
        <v>203</v>
      </c>
      <c r="I55" s="145">
        <f t="shared" si="28"/>
        <v>501</v>
      </c>
      <c r="J55" s="146">
        <f t="shared" si="29"/>
        <v>105</v>
      </c>
      <c r="K55" s="147">
        <f t="shared" si="30"/>
        <v>606</v>
      </c>
    </row>
    <row r="56" spans="1:26" ht="24.75" customHeight="1">
      <c r="B56" s="265"/>
      <c r="C56" s="60" t="str">
        <f>Roster!C56</f>
        <v>Calvin Anderson</v>
      </c>
      <c r="D56" s="151">
        <f>Roster!I56</f>
        <v>191</v>
      </c>
      <c r="E56" s="153">
        <f>(Percentage!E8-D56) *Percentage!C8</f>
        <v>19</v>
      </c>
      <c r="F56" s="154">
        <v>168</v>
      </c>
      <c r="G56" s="155">
        <v>180</v>
      </c>
      <c r="H56" s="156">
        <v>217</v>
      </c>
      <c r="I56" s="157">
        <f t="shared" si="28"/>
        <v>565</v>
      </c>
      <c r="J56" s="158">
        <f t="shared" si="29"/>
        <v>57</v>
      </c>
      <c r="K56" s="157">
        <f t="shared" si="30"/>
        <v>622</v>
      </c>
    </row>
    <row r="57" spans="1:26" ht="24" customHeight="1">
      <c r="C57" s="43"/>
      <c r="D57" s="43"/>
      <c r="E57" s="43"/>
      <c r="F57" s="112"/>
      <c r="G57" s="43"/>
      <c r="H57" s="43"/>
      <c r="I57" s="159">
        <f t="shared" ref="I57:J57" si="31">SUM(I53:I56)</f>
        <v>1905</v>
      </c>
      <c r="J57" s="160">
        <f t="shared" si="31"/>
        <v>657</v>
      </c>
      <c r="K57" s="161">
        <f t="shared" si="30"/>
        <v>2562</v>
      </c>
    </row>
    <row r="58" spans="1:26" ht="48" customHeight="1">
      <c r="F58" s="112"/>
      <c r="J58" s="2"/>
    </row>
    <row r="59" spans="1:26" ht="30.75" customHeight="1">
      <c r="A59" s="9"/>
      <c r="B59" s="263" t="s">
        <v>364</v>
      </c>
      <c r="C59" s="126" t="str">
        <f>Roster!C59</f>
        <v>Lucky Astros Strikers</v>
      </c>
      <c r="D59" s="127" t="s">
        <v>180</v>
      </c>
      <c r="E59" s="128" t="s">
        <v>187</v>
      </c>
      <c r="F59" s="75" t="s">
        <v>346</v>
      </c>
      <c r="G59" s="129" t="s">
        <v>347</v>
      </c>
      <c r="H59" s="130" t="s">
        <v>348</v>
      </c>
      <c r="I59" s="76" t="s">
        <v>349</v>
      </c>
      <c r="J59" s="131" t="s">
        <v>350</v>
      </c>
      <c r="K59" s="130" t="s">
        <v>191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.75" customHeight="1">
      <c r="B60" s="264"/>
      <c r="C60" s="116" t="str">
        <f>Roster!C60</f>
        <v>Reginald Adams</v>
      </c>
      <c r="D60" s="132">
        <f>Roster!I60</f>
        <v>203</v>
      </c>
      <c r="E60" s="133">
        <f>(Percentage!E8-D60) *Percentage!C8</f>
        <v>7</v>
      </c>
      <c r="F60" s="134">
        <v>213</v>
      </c>
      <c r="G60" s="135">
        <v>141</v>
      </c>
      <c r="H60" s="136">
        <v>173</v>
      </c>
      <c r="I60" s="137">
        <f t="shared" ref="I60:I63" si="32">SUM(F60:H60)</f>
        <v>527</v>
      </c>
      <c r="J60" s="138">
        <f t="shared" ref="J60:J63" si="33">E60*3</f>
        <v>21</v>
      </c>
      <c r="K60" s="139">
        <f t="shared" ref="K60:K64" si="34">SUM(I60:J60)</f>
        <v>548</v>
      </c>
    </row>
    <row r="61" spans="1:26" ht="24.75" customHeight="1">
      <c r="B61" s="264"/>
      <c r="C61" s="94" t="str">
        <f>Roster!C61</f>
        <v>Bobbye Phillips</v>
      </c>
      <c r="D61" s="140">
        <f>Roster!I61</f>
        <v>127</v>
      </c>
      <c r="E61" s="141">
        <f>(Percentage!E8-D61) *Percentage!C8</f>
        <v>83</v>
      </c>
      <c r="F61" s="142">
        <v>104</v>
      </c>
      <c r="G61" s="143">
        <v>111</v>
      </c>
      <c r="H61" s="144">
        <v>114</v>
      </c>
      <c r="I61" s="145">
        <f t="shared" si="32"/>
        <v>329</v>
      </c>
      <c r="J61" s="146">
        <f t="shared" si="33"/>
        <v>249</v>
      </c>
      <c r="K61" s="147">
        <f t="shared" si="34"/>
        <v>578</v>
      </c>
    </row>
    <row r="62" spans="1:26" ht="24.75" customHeight="1">
      <c r="B62" s="264"/>
      <c r="C62" s="94" t="str">
        <f>Roster!C62</f>
        <v>Michael Triplett</v>
      </c>
      <c r="D62" s="140">
        <f>Roster!I62</f>
        <v>172</v>
      </c>
      <c r="E62" s="141">
        <f>(Percentage!E8-D62) *Percentage!C8</f>
        <v>38</v>
      </c>
      <c r="F62" s="142">
        <v>146</v>
      </c>
      <c r="G62" s="143">
        <v>175</v>
      </c>
      <c r="H62" s="144">
        <v>154</v>
      </c>
      <c r="I62" s="145">
        <f t="shared" si="32"/>
        <v>475</v>
      </c>
      <c r="J62" s="146">
        <f t="shared" si="33"/>
        <v>114</v>
      </c>
      <c r="K62" s="147">
        <f t="shared" si="34"/>
        <v>589</v>
      </c>
    </row>
    <row r="63" spans="1:26" ht="24.75" customHeight="1">
      <c r="B63" s="265"/>
      <c r="C63" s="60" t="str">
        <f>Roster!C63</f>
        <v>Binh Nguyen</v>
      </c>
      <c r="D63" s="151">
        <f>Roster!I63</f>
        <v>198</v>
      </c>
      <c r="E63" s="153">
        <f>(Percentage!E8-D63) *Percentage!C8</f>
        <v>12</v>
      </c>
      <c r="F63" s="154">
        <v>211</v>
      </c>
      <c r="G63" s="155">
        <v>150</v>
      </c>
      <c r="H63" s="156">
        <v>179</v>
      </c>
      <c r="I63" s="157">
        <f t="shared" si="32"/>
        <v>540</v>
      </c>
      <c r="J63" s="158">
        <f t="shared" si="33"/>
        <v>36</v>
      </c>
      <c r="K63" s="157">
        <f t="shared" si="34"/>
        <v>576</v>
      </c>
    </row>
    <row r="64" spans="1:26" ht="24" customHeight="1">
      <c r="C64" s="43"/>
      <c r="D64" s="43"/>
      <c r="E64" s="43"/>
      <c r="F64" s="112"/>
      <c r="G64" s="43"/>
      <c r="H64" s="43"/>
      <c r="I64" s="159">
        <f t="shared" ref="I64:J64" si="35">SUM(I60:I63)</f>
        <v>1871</v>
      </c>
      <c r="J64" s="160">
        <f t="shared" si="35"/>
        <v>420</v>
      </c>
      <c r="K64" s="161">
        <f t="shared" si="34"/>
        <v>2291</v>
      </c>
    </row>
    <row r="65" spans="1:26" ht="48" customHeight="1">
      <c r="F65" s="112"/>
      <c r="J65" s="2"/>
    </row>
    <row r="66" spans="1:26" ht="30.75" customHeight="1">
      <c r="A66" s="9"/>
      <c r="B66" s="263" t="s">
        <v>366</v>
      </c>
      <c r="C66" s="126" t="str">
        <f>Roster!C66</f>
        <v>Okie Deaf Misfits</v>
      </c>
      <c r="D66" s="127" t="s">
        <v>180</v>
      </c>
      <c r="E66" s="128" t="s">
        <v>187</v>
      </c>
      <c r="F66" s="75" t="s">
        <v>346</v>
      </c>
      <c r="G66" s="129" t="s">
        <v>347</v>
      </c>
      <c r="H66" s="130" t="s">
        <v>348</v>
      </c>
      <c r="I66" s="76" t="s">
        <v>349</v>
      </c>
      <c r="J66" s="131" t="s">
        <v>350</v>
      </c>
      <c r="K66" s="130" t="s">
        <v>191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4.75" customHeight="1">
      <c r="B67" s="264"/>
      <c r="C67" s="116" t="str">
        <f>Roster!C67</f>
        <v>Tina Wimberley</v>
      </c>
      <c r="D67" s="132">
        <f>Roster!I67</f>
        <v>161</v>
      </c>
      <c r="E67" s="133">
        <f>(Percentage!E8-D67) *Percentage!C8</f>
        <v>49</v>
      </c>
      <c r="F67" s="134">
        <v>137</v>
      </c>
      <c r="G67" s="135">
        <v>135</v>
      </c>
      <c r="H67" s="136">
        <v>160</v>
      </c>
      <c r="I67" s="137">
        <f t="shared" ref="I67:I70" si="36">SUM(F67:H67)</f>
        <v>432</v>
      </c>
      <c r="J67" s="138">
        <f t="shared" ref="J67:J70" si="37">E67*3</f>
        <v>147</v>
      </c>
      <c r="K67" s="139">
        <f t="shared" ref="K67:K71" si="38">SUM(I67:J67)</f>
        <v>579</v>
      </c>
    </row>
    <row r="68" spans="1:26" ht="24.75" customHeight="1">
      <c r="B68" s="264"/>
      <c r="C68" s="94" t="str">
        <f>Roster!C68</f>
        <v>Jennifer Fannon</v>
      </c>
      <c r="D68" s="140">
        <f>Roster!I68</f>
        <v>149</v>
      </c>
      <c r="E68" s="141">
        <f>(Percentage!E8-D68) *Percentage!C8</f>
        <v>61</v>
      </c>
      <c r="F68" s="142">
        <v>162</v>
      </c>
      <c r="G68" s="143">
        <v>114</v>
      </c>
      <c r="H68" s="144">
        <v>158</v>
      </c>
      <c r="I68" s="145">
        <f t="shared" si="36"/>
        <v>434</v>
      </c>
      <c r="J68" s="146">
        <f t="shared" si="37"/>
        <v>183</v>
      </c>
      <c r="K68" s="147">
        <f t="shared" si="38"/>
        <v>617</v>
      </c>
    </row>
    <row r="69" spans="1:26" ht="24.75" customHeight="1">
      <c r="B69" s="264"/>
      <c r="C69" s="94" t="str">
        <f>Roster!C69</f>
        <v>Gregory Burk</v>
      </c>
      <c r="D69" s="140">
        <f>Roster!I69</f>
        <v>166</v>
      </c>
      <c r="E69" s="141">
        <f>(Percentage!E8-D69) *Percentage!C8</f>
        <v>44</v>
      </c>
      <c r="F69" s="142">
        <v>216</v>
      </c>
      <c r="G69" s="143">
        <v>188</v>
      </c>
      <c r="H69" s="144">
        <v>181</v>
      </c>
      <c r="I69" s="145">
        <f t="shared" si="36"/>
        <v>585</v>
      </c>
      <c r="J69" s="146">
        <f t="shared" si="37"/>
        <v>132</v>
      </c>
      <c r="K69" s="147">
        <f t="shared" si="38"/>
        <v>717</v>
      </c>
    </row>
    <row r="70" spans="1:26" ht="24.75" customHeight="1">
      <c r="B70" s="265"/>
      <c r="C70" s="60" t="str">
        <f>Roster!C70</f>
        <v>Larry Dalton</v>
      </c>
      <c r="D70" s="151">
        <f>Roster!I70</f>
        <v>189</v>
      </c>
      <c r="E70" s="153">
        <f>(Percentage!E8-D70) *Percentage!C8</f>
        <v>21</v>
      </c>
      <c r="F70" s="154">
        <v>170</v>
      </c>
      <c r="G70" s="155">
        <v>208</v>
      </c>
      <c r="H70" s="156">
        <v>211</v>
      </c>
      <c r="I70" s="157">
        <f t="shared" si="36"/>
        <v>589</v>
      </c>
      <c r="J70" s="158">
        <f t="shared" si="37"/>
        <v>63</v>
      </c>
      <c r="K70" s="157">
        <f t="shared" si="38"/>
        <v>652</v>
      </c>
    </row>
    <row r="71" spans="1:26" ht="24" customHeight="1">
      <c r="C71" s="43"/>
      <c r="D71" s="43"/>
      <c r="E71" s="43"/>
      <c r="F71" s="112"/>
      <c r="G71" s="43"/>
      <c r="H71" s="43"/>
      <c r="I71" s="159">
        <f t="shared" ref="I71:J71" si="39">SUM(I67:I70)</f>
        <v>2040</v>
      </c>
      <c r="J71" s="160">
        <f t="shared" si="39"/>
        <v>525</v>
      </c>
      <c r="K71" s="161">
        <f t="shared" si="38"/>
        <v>2565</v>
      </c>
    </row>
    <row r="72" spans="1:26" ht="48" customHeight="1">
      <c r="F72" s="112"/>
      <c r="J72" s="2"/>
    </row>
    <row r="73" spans="1:26" ht="30.75" customHeight="1">
      <c r="A73" s="9"/>
      <c r="B73" s="263" t="s">
        <v>368</v>
      </c>
      <c r="C73" s="126" t="str">
        <f>Roster!C73</f>
        <v>Clean Sweepers</v>
      </c>
      <c r="D73" s="127" t="s">
        <v>180</v>
      </c>
      <c r="E73" s="128" t="s">
        <v>187</v>
      </c>
      <c r="F73" s="75" t="s">
        <v>346</v>
      </c>
      <c r="G73" s="129" t="s">
        <v>347</v>
      </c>
      <c r="H73" s="130" t="s">
        <v>348</v>
      </c>
      <c r="I73" s="76" t="s">
        <v>349</v>
      </c>
      <c r="J73" s="131" t="s">
        <v>350</v>
      </c>
      <c r="K73" s="130" t="s">
        <v>191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.75" customHeight="1">
      <c r="B74" s="264"/>
      <c r="C74" s="116" t="str">
        <f>Roster!C74</f>
        <v>Philip Mills</v>
      </c>
      <c r="D74" s="132">
        <f>Roster!I74</f>
        <v>192</v>
      </c>
      <c r="E74" s="133">
        <f>(Percentage!E8-D74) *Percentage!C8</f>
        <v>18</v>
      </c>
      <c r="F74" s="134">
        <v>233</v>
      </c>
      <c r="G74" s="135">
        <v>166</v>
      </c>
      <c r="H74" s="136">
        <v>207</v>
      </c>
      <c r="I74" s="137">
        <f t="shared" ref="I74:I77" si="40">SUM(F74:H74)</f>
        <v>606</v>
      </c>
      <c r="J74" s="138">
        <f t="shared" ref="J74:J77" si="41">E74*3</f>
        <v>54</v>
      </c>
      <c r="K74" s="139">
        <f t="shared" ref="K74:K78" si="42">SUM(I74:J74)</f>
        <v>660</v>
      </c>
    </row>
    <row r="75" spans="1:26" ht="24.75" customHeight="1">
      <c r="B75" s="264"/>
      <c r="C75" s="94" t="str">
        <f>Roster!C75</f>
        <v>Anthony Mowl</v>
      </c>
      <c r="D75" s="140">
        <f>Roster!I75</f>
        <v>156</v>
      </c>
      <c r="E75" s="141">
        <f>(Percentage!E8-D75) *Percentage!C8</f>
        <v>54</v>
      </c>
      <c r="F75" s="142">
        <v>162</v>
      </c>
      <c r="G75" s="143">
        <v>200</v>
      </c>
      <c r="H75" s="144">
        <v>203</v>
      </c>
      <c r="I75" s="145">
        <f t="shared" si="40"/>
        <v>565</v>
      </c>
      <c r="J75" s="146">
        <f t="shared" si="41"/>
        <v>162</v>
      </c>
      <c r="K75" s="147">
        <f t="shared" si="42"/>
        <v>727</v>
      </c>
    </row>
    <row r="76" spans="1:26" ht="24.75" customHeight="1">
      <c r="B76" s="264"/>
      <c r="C76" s="94" t="str">
        <f>Roster!C76</f>
        <v>Jerilyn Mayhak</v>
      </c>
      <c r="D76" s="140">
        <f>Roster!I76</f>
        <v>173</v>
      </c>
      <c r="E76" s="141">
        <f>(Percentage!E8-D76) *Percentage!C8</f>
        <v>37</v>
      </c>
      <c r="F76" s="142">
        <v>199</v>
      </c>
      <c r="G76" s="143">
        <v>140</v>
      </c>
      <c r="H76" s="144">
        <v>122</v>
      </c>
      <c r="I76" s="145">
        <f t="shared" si="40"/>
        <v>461</v>
      </c>
      <c r="J76" s="146">
        <f t="shared" si="41"/>
        <v>111</v>
      </c>
      <c r="K76" s="147">
        <f t="shared" si="42"/>
        <v>572</v>
      </c>
    </row>
    <row r="77" spans="1:26" ht="24.75" customHeight="1">
      <c r="B77" s="265"/>
      <c r="C77" s="60" t="str">
        <f>Roster!C77</f>
        <v>Andrew Donatich</v>
      </c>
      <c r="D77" s="151">
        <f>Roster!I77</f>
        <v>196</v>
      </c>
      <c r="E77" s="153">
        <f>(Percentage!E8-D77) *Percentage!C8</f>
        <v>14</v>
      </c>
      <c r="F77" s="154">
        <v>224</v>
      </c>
      <c r="G77" s="155">
        <v>245</v>
      </c>
      <c r="H77" s="156">
        <v>178</v>
      </c>
      <c r="I77" s="157">
        <f t="shared" si="40"/>
        <v>647</v>
      </c>
      <c r="J77" s="158">
        <f t="shared" si="41"/>
        <v>42</v>
      </c>
      <c r="K77" s="157">
        <f t="shared" si="42"/>
        <v>689</v>
      </c>
    </row>
    <row r="78" spans="1:26" ht="24" customHeight="1">
      <c r="C78" s="43"/>
      <c r="D78" s="43"/>
      <c r="E78" s="43"/>
      <c r="F78" s="112"/>
      <c r="G78" s="43"/>
      <c r="H78" s="43"/>
      <c r="I78" s="159">
        <f t="shared" ref="I78:J78" si="43">SUM(I74:I77)</f>
        <v>2279</v>
      </c>
      <c r="J78" s="160">
        <f t="shared" si="43"/>
        <v>369</v>
      </c>
      <c r="K78" s="161">
        <f t="shared" si="42"/>
        <v>2648</v>
      </c>
    </row>
    <row r="79" spans="1:26" ht="48" customHeight="1">
      <c r="F79" s="112"/>
      <c r="J79" s="2"/>
    </row>
    <row r="80" spans="1:26" ht="30.75" customHeight="1">
      <c r="A80" s="9"/>
      <c r="B80" s="263" t="s">
        <v>369</v>
      </c>
      <c r="C80" s="126" t="str">
        <f>Roster!C80</f>
        <v>San Antonio Spurs</v>
      </c>
      <c r="D80" s="127" t="s">
        <v>180</v>
      </c>
      <c r="E80" s="128" t="s">
        <v>187</v>
      </c>
      <c r="F80" s="75" t="s">
        <v>346</v>
      </c>
      <c r="G80" s="129" t="s">
        <v>347</v>
      </c>
      <c r="H80" s="130" t="s">
        <v>348</v>
      </c>
      <c r="I80" s="76" t="s">
        <v>349</v>
      </c>
      <c r="J80" s="131" t="s">
        <v>350</v>
      </c>
      <c r="K80" s="130" t="s">
        <v>191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75" customHeight="1">
      <c r="B81" s="264"/>
      <c r="C81" s="116" t="str">
        <f>Roster!C81</f>
        <v>Linda Smith</v>
      </c>
      <c r="D81" s="132">
        <f>Roster!I81</f>
        <v>124</v>
      </c>
      <c r="E81" s="133">
        <f>(Percentage!E8-D81) *Percentage!C8</f>
        <v>86</v>
      </c>
      <c r="F81" s="134">
        <v>157</v>
      </c>
      <c r="G81" s="135">
        <v>116</v>
      </c>
      <c r="H81" s="136">
        <v>105</v>
      </c>
      <c r="I81" s="137">
        <f t="shared" ref="I81:I84" si="44">SUM(F81:H81)</f>
        <v>378</v>
      </c>
      <c r="J81" s="138">
        <f t="shared" ref="J81:J84" si="45">E81*3</f>
        <v>258</v>
      </c>
      <c r="K81" s="139">
        <f t="shared" ref="K81:K85" si="46">SUM(I81:J81)</f>
        <v>636</v>
      </c>
    </row>
    <row r="82" spans="1:26" ht="24.75" customHeight="1">
      <c r="B82" s="264"/>
      <c r="C82" s="94" t="str">
        <f>Roster!C82</f>
        <v>Charles McBee</v>
      </c>
      <c r="D82" s="140">
        <f>Roster!I82</f>
        <v>136</v>
      </c>
      <c r="E82" s="141">
        <f>(Percentage!E8-D82) *Percentage!C8</f>
        <v>74</v>
      </c>
      <c r="F82" s="142">
        <v>166</v>
      </c>
      <c r="G82" s="143">
        <v>137</v>
      </c>
      <c r="H82" s="144">
        <v>154</v>
      </c>
      <c r="I82" s="145">
        <f t="shared" si="44"/>
        <v>457</v>
      </c>
      <c r="J82" s="146">
        <f t="shared" si="45"/>
        <v>222</v>
      </c>
      <c r="K82" s="147">
        <f t="shared" si="46"/>
        <v>679</v>
      </c>
    </row>
    <row r="83" spans="1:26" ht="24.75" customHeight="1">
      <c r="B83" s="264"/>
      <c r="C83" s="94" t="str">
        <f>Roster!C83</f>
        <v>James Kelly</v>
      </c>
      <c r="D83" s="140">
        <f>Roster!I83</f>
        <v>161</v>
      </c>
      <c r="E83" s="141">
        <f>(Percentage!E8-D83) *Percentage!C8</f>
        <v>49</v>
      </c>
      <c r="F83" s="142">
        <v>145</v>
      </c>
      <c r="G83" s="143">
        <v>160</v>
      </c>
      <c r="H83" s="144">
        <v>110</v>
      </c>
      <c r="I83" s="145">
        <f t="shared" si="44"/>
        <v>415</v>
      </c>
      <c r="J83" s="146">
        <f t="shared" si="45"/>
        <v>147</v>
      </c>
      <c r="K83" s="147">
        <f t="shared" si="46"/>
        <v>562</v>
      </c>
    </row>
    <row r="84" spans="1:26" ht="24.75" customHeight="1">
      <c r="B84" s="265"/>
      <c r="C84" s="60" t="str">
        <f>Roster!C84</f>
        <v>Jerilyn Keller</v>
      </c>
      <c r="D84" s="151">
        <f>Roster!I84</f>
        <v>170</v>
      </c>
      <c r="E84" s="153">
        <f>(Percentage!E8-D84) *Percentage!C8</f>
        <v>40</v>
      </c>
      <c r="F84" s="154">
        <v>159</v>
      </c>
      <c r="G84" s="155">
        <v>166</v>
      </c>
      <c r="H84" s="156">
        <v>217</v>
      </c>
      <c r="I84" s="157">
        <f t="shared" si="44"/>
        <v>542</v>
      </c>
      <c r="J84" s="158">
        <f t="shared" si="45"/>
        <v>120</v>
      </c>
      <c r="K84" s="157">
        <f t="shared" si="46"/>
        <v>662</v>
      </c>
    </row>
    <row r="85" spans="1:26" ht="24" customHeight="1">
      <c r="C85" s="43"/>
      <c r="D85" s="43"/>
      <c r="E85" s="43"/>
      <c r="F85" s="112"/>
      <c r="G85" s="43"/>
      <c r="H85" s="43"/>
      <c r="I85" s="159">
        <f t="shared" ref="I85:J85" si="47">SUM(I81:I84)</f>
        <v>1792</v>
      </c>
      <c r="J85" s="160">
        <f t="shared" si="47"/>
        <v>747</v>
      </c>
      <c r="K85" s="161">
        <f t="shared" si="46"/>
        <v>2539</v>
      </c>
    </row>
    <row r="86" spans="1:26" ht="48" customHeight="1">
      <c r="F86" s="112"/>
      <c r="J86" s="2"/>
    </row>
    <row r="87" spans="1:26" ht="30.75" customHeight="1">
      <c r="A87" s="9"/>
      <c r="B87" s="263" t="s">
        <v>372</v>
      </c>
      <c r="C87" s="126" t="str">
        <f>Roster!C87</f>
        <v>Dukes of Hazzards</v>
      </c>
      <c r="D87" s="127" t="s">
        <v>180</v>
      </c>
      <c r="E87" s="128" t="s">
        <v>187</v>
      </c>
      <c r="F87" s="75" t="s">
        <v>346</v>
      </c>
      <c r="G87" s="129" t="s">
        <v>347</v>
      </c>
      <c r="H87" s="130" t="s">
        <v>348</v>
      </c>
      <c r="I87" s="76" t="s">
        <v>349</v>
      </c>
      <c r="J87" s="131" t="s">
        <v>350</v>
      </c>
      <c r="K87" s="130" t="s">
        <v>191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75" customHeight="1">
      <c r="B88" s="264"/>
      <c r="C88" s="116" t="str">
        <f>Roster!C88</f>
        <v>Alma Gomez</v>
      </c>
      <c r="D88" s="132">
        <f>Roster!I88</f>
        <v>105</v>
      </c>
      <c r="E88" s="133">
        <f>(Percentage!E8-D88) *Percentage!C8</f>
        <v>105</v>
      </c>
      <c r="F88" s="134">
        <v>95</v>
      </c>
      <c r="G88" s="135">
        <v>98</v>
      </c>
      <c r="H88" s="136">
        <v>90</v>
      </c>
      <c r="I88" s="137">
        <f t="shared" ref="I88:I91" si="48">SUM(F88:H88)</f>
        <v>283</v>
      </c>
      <c r="J88" s="138">
        <f t="shared" ref="J88:J91" si="49">E88*3</f>
        <v>315</v>
      </c>
      <c r="K88" s="139">
        <f t="shared" ref="K88:K92" si="50">SUM(I88:J88)</f>
        <v>598</v>
      </c>
    </row>
    <row r="89" spans="1:26" ht="24.75" customHeight="1">
      <c r="B89" s="264"/>
      <c r="C89" s="94" t="str">
        <f>Roster!C89</f>
        <v>Cody Burks</v>
      </c>
      <c r="D89" s="140">
        <f>Roster!I89</f>
        <v>129</v>
      </c>
      <c r="E89" s="141">
        <f>(Percentage!E8-D89) *Percentage!C8</f>
        <v>81</v>
      </c>
      <c r="F89" s="142">
        <v>151</v>
      </c>
      <c r="G89" s="143">
        <v>145</v>
      </c>
      <c r="H89" s="144">
        <v>183</v>
      </c>
      <c r="I89" s="145">
        <f t="shared" si="48"/>
        <v>479</v>
      </c>
      <c r="J89" s="146">
        <f t="shared" si="49"/>
        <v>243</v>
      </c>
      <c r="K89" s="147">
        <f t="shared" si="50"/>
        <v>722</v>
      </c>
    </row>
    <row r="90" spans="1:26" ht="24.75" customHeight="1">
      <c r="B90" s="264"/>
      <c r="C90" s="94" t="str">
        <f>Roster!C90</f>
        <v>Mindy Treviso</v>
      </c>
      <c r="D90" s="140">
        <f>Roster!I90</f>
        <v>98</v>
      </c>
      <c r="E90" s="141">
        <f>(Percentage!E8-D90) *Percentage!C8</f>
        <v>112</v>
      </c>
      <c r="F90" s="142">
        <v>111</v>
      </c>
      <c r="G90" s="143">
        <v>97</v>
      </c>
      <c r="H90" s="144">
        <v>80</v>
      </c>
      <c r="I90" s="145">
        <f t="shared" si="48"/>
        <v>288</v>
      </c>
      <c r="J90" s="146">
        <f t="shared" si="49"/>
        <v>336</v>
      </c>
      <c r="K90" s="147">
        <f t="shared" si="50"/>
        <v>624</v>
      </c>
    </row>
    <row r="91" spans="1:26" ht="24.75" customHeight="1">
      <c r="B91" s="265"/>
      <c r="C91" s="60" t="str">
        <f>Roster!C91</f>
        <v>Joseph Brown</v>
      </c>
      <c r="D91" s="151">
        <f>Roster!I91</f>
        <v>191</v>
      </c>
      <c r="E91" s="153">
        <f>(Percentage!E8-D91) *Percentage!C8</f>
        <v>19</v>
      </c>
      <c r="F91" s="154">
        <v>254</v>
      </c>
      <c r="G91" s="155">
        <v>223</v>
      </c>
      <c r="H91" s="156">
        <v>204</v>
      </c>
      <c r="I91" s="157">
        <f t="shared" si="48"/>
        <v>681</v>
      </c>
      <c r="J91" s="158">
        <f t="shared" si="49"/>
        <v>57</v>
      </c>
      <c r="K91" s="157">
        <f t="shared" si="50"/>
        <v>738</v>
      </c>
    </row>
    <row r="92" spans="1:26" ht="24" customHeight="1">
      <c r="C92" s="43"/>
      <c r="D92" s="43"/>
      <c r="E92" s="43"/>
      <c r="F92" s="112"/>
      <c r="G92" s="43"/>
      <c r="H92" s="43"/>
      <c r="I92" s="159">
        <f t="shared" ref="I92:J92" si="51">SUM(I88:I91)</f>
        <v>1731</v>
      </c>
      <c r="J92" s="160">
        <f t="shared" si="51"/>
        <v>951</v>
      </c>
      <c r="K92" s="161">
        <f t="shared" si="50"/>
        <v>2682</v>
      </c>
    </row>
    <row r="93" spans="1:26" ht="48" customHeight="1">
      <c r="F93" s="112"/>
      <c r="J93" s="2"/>
    </row>
    <row r="94" spans="1:26" ht="30.75" customHeight="1">
      <c r="A94" s="9"/>
      <c r="B94" s="263" t="s">
        <v>375</v>
      </c>
      <c r="C94" s="126" t="str">
        <f>Roster!C94</f>
        <v>Dudes &amp; Babe</v>
      </c>
      <c r="D94" s="127" t="s">
        <v>180</v>
      </c>
      <c r="E94" s="128" t="s">
        <v>187</v>
      </c>
      <c r="F94" s="75" t="s">
        <v>346</v>
      </c>
      <c r="G94" s="129" t="s">
        <v>347</v>
      </c>
      <c r="H94" s="130" t="s">
        <v>348</v>
      </c>
      <c r="I94" s="76" t="s">
        <v>349</v>
      </c>
      <c r="J94" s="131" t="s">
        <v>350</v>
      </c>
      <c r="K94" s="130" t="s">
        <v>191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4.75" customHeight="1">
      <c r="B95" s="264"/>
      <c r="C95" s="116" t="str">
        <f>Roster!C95</f>
        <v>Darryl Conner</v>
      </c>
      <c r="D95" s="132">
        <f>Roster!I95</f>
        <v>205</v>
      </c>
      <c r="E95" s="133">
        <f>(Percentage!E8-D95) *Percentage!C8</f>
        <v>5</v>
      </c>
      <c r="F95" s="134">
        <v>252</v>
      </c>
      <c r="G95" s="135">
        <v>224</v>
      </c>
      <c r="H95" s="136">
        <v>200</v>
      </c>
      <c r="I95" s="137">
        <f t="shared" ref="I95:I98" si="52">SUM(F95:H95)</f>
        <v>676</v>
      </c>
      <c r="J95" s="138">
        <f t="shared" ref="J95:J98" si="53">E95*3</f>
        <v>15</v>
      </c>
      <c r="K95" s="139">
        <f t="shared" ref="K95:K99" si="54">SUM(I95:J95)</f>
        <v>691</v>
      </c>
    </row>
    <row r="96" spans="1:26" ht="24.75" customHeight="1">
      <c r="B96" s="264"/>
      <c r="C96" s="94" t="str">
        <f>Roster!C96</f>
        <v>Soila Reyna</v>
      </c>
      <c r="D96" s="140">
        <f>Roster!I96</f>
        <v>118</v>
      </c>
      <c r="E96" s="141">
        <f>(Percentage!E8-D96) *Percentage!C8</f>
        <v>92</v>
      </c>
      <c r="F96" s="142">
        <v>144</v>
      </c>
      <c r="G96" s="143">
        <v>139</v>
      </c>
      <c r="H96" s="144">
        <v>96</v>
      </c>
      <c r="I96" s="145">
        <f t="shared" si="52"/>
        <v>379</v>
      </c>
      <c r="J96" s="146">
        <f t="shared" si="53"/>
        <v>276</v>
      </c>
      <c r="K96" s="147">
        <f t="shared" si="54"/>
        <v>655</v>
      </c>
    </row>
    <row r="97" spans="1:26" ht="24.75" customHeight="1">
      <c r="B97" s="264"/>
      <c r="C97" s="94" t="str">
        <f>Roster!C97</f>
        <v>Kelvin Crable</v>
      </c>
      <c r="D97" s="140">
        <f>Roster!I97</f>
        <v>173</v>
      </c>
      <c r="E97" s="141">
        <f>(Percentage!E8-D97) *Percentage!C8</f>
        <v>37</v>
      </c>
      <c r="F97" s="142">
        <v>214</v>
      </c>
      <c r="G97" s="143">
        <v>187</v>
      </c>
      <c r="H97" s="144">
        <v>181</v>
      </c>
      <c r="I97" s="145">
        <f t="shared" si="52"/>
        <v>582</v>
      </c>
      <c r="J97" s="146">
        <f t="shared" si="53"/>
        <v>111</v>
      </c>
      <c r="K97" s="147">
        <f t="shared" si="54"/>
        <v>693</v>
      </c>
    </row>
    <row r="98" spans="1:26" ht="24.75" customHeight="1">
      <c r="B98" s="265"/>
      <c r="C98" s="60" t="str">
        <f>Roster!C98</f>
        <v>Dustin Sargent</v>
      </c>
      <c r="D98" s="151">
        <f>Roster!I98</f>
        <v>174</v>
      </c>
      <c r="E98" s="153">
        <f>(Percentage!E8-D98) *Percentage!C8</f>
        <v>36</v>
      </c>
      <c r="F98" s="154">
        <v>179</v>
      </c>
      <c r="G98" s="155">
        <v>234</v>
      </c>
      <c r="H98" s="156">
        <v>165</v>
      </c>
      <c r="I98" s="157">
        <f t="shared" si="52"/>
        <v>578</v>
      </c>
      <c r="J98" s="158">
        <f t="shared" si="53"/>
        <v>108</v>
      </c>
      <c r="K98" s="157">
        <f t="shared" si="54"/>
        <v>686</v>
      </c>
    </row>
    <row r="99" spans="1:26" ht="24" customHeight="1">
      <c r="C99" s="43"/>
      <c r="D99" s="43"/>
      <c r="E99" s="43"/>
      <c r="F99" s="112"/>
      <c r="G99" s="43"/>
      <c r="H99" s="43"/>
      <c r="I99" s="159">
        <f t="shared" ref="I99:J99" si="55">SUM(I95:I98)</f>
        <v>2215</v>
      </c>
      <c r="J99" s="160">
        <f t="shared" si="55"/>
        <v>510</v>
      </c>
      <c r="K99" s="161">
        <f t="shared" si="54"/>
        <v>2725</v>
      </c>
    </row>
    <row r="100" spans="1:26" ht="48" customHeight="1">
      <c r="F100" s="112"/>
      <c r="J100" s="2"/>
    </row>
    <row r="101" spans="1:26" ht="30.75" customHeight="1">
      <c r="A101" s="9"/>
      <c r="B101" s="263" t="s">
        <v>377</v>
      </c>
      <c r="C101" s="126" t="str">
        <f>Roster!C101</f>
        <v>Midwest Legends</v>
      </c>
      <c r="D101" s="127" t="s">
        <v>180</v>
      </c>
      <c r="E101" s="128" t="s">
        <v>187</v>
      </c>
      <c r="F101" s="75" t="s">
        <v>346</v>
      </c>
      <c r="G101" s="129" t="s">
        <v>347</v>
      </c>
      <c r="H101" s="130" t="s">
        <v>348</v>
      </c>
      <c r="I101" s="76" t="s">
        <v>349</v>
      </c>
      <c r="J101" s="131" t="s">
        <v>350</v>
      </c>
      <c r="K101" s="130" t="s">
        <v>191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4.75" customHeight="1">
      <c r="B102" s="264"/>
      <c r="C102" s="116" t="str">
        <f>Roster!C102</f>
        <v>Ted Thomas</v>
      </c>
      <c r="D102" s="132">
        <f>Roster!I102</f>
        <v>151</v>
      </c>
      <c r="E102" s="133">
        <f>(Percentage!E8-D102) *Percentage!C8</f>
        <v>59</v>
      </c>
      <c r="F102" s="134">
        <v>159</v>
      </c>
      <c r="G102" s="135">
        <v>182</v>
      </c>
      <c r="H102" s="136">
        <v>158</v>
      </c>
      <c r="I102" s="137">
        <f t="shared" ref="I102:I105" si="56">SUM(F102:H102)</f>
        <v>499</v>
      </c>
      <c r="J102" s="138">
        <f t="shared" ref="J102:J105" si="57">E102*3</f>
        <v>177</v>
      </c>
      <c r="K102" s="139">
        <f t="shared" ref="K102:K106" si="58">SUM(I102:J102)</f>
        <v>676</v>
      </c>
    </row>
    <row r="103" spans="1:26" ht="24.75" customHeight="1">
      <c r="B103" s="264"/>
      <c r="C103" s="94" t="str">
        <f>Roster!C103</f>
        <v>Karyl Hummel</v>
      </c>
      <c r="D103" s="140">
        <f>Roster!I103</f>
        <v>116</v>
      </c>
      <c r="E103" s="141">
        <f>(Percentage!E8-D103) *Percentage!C8</f>
        <v>94</v>
      </c>
      <c r="F103" s="142">
        <v>113</v>
      </c>
      <c r="G103" s="143">
        <v>124</v>
      </c>
      <c r="H103" s="144">
        <v>114</v>
      </c>
      <c r="I103" s="145">
        <f t="shared" si="56"/>
        <v>351</v>
      </c>
      <c r="J103" s="146">
        <f t="shared" si="57"/>
        <v>282</v>
      </c>
      <c r="K103" s="147">
        <f t="shared" si="58"/>
        <v>633</v>
      </c>
    </row>
    <row r="104" spans="1:26" ht="24.75" customHeight="1">
      <c r="B104" s="264"/>
      <c r="C104" s="94" t="str">
        <f>Roster!C104</f>
        <v>Michael Hummel</v>
      </c>
      <c r="D104" s="140">
        <f>Roster!I104</f>
        <v>152</v>
      </c>
      <c r="E104" s="141">
        <f>(Percentage!E8-D104) *Percentage!C8</f>
        <v>58</v>
      </c>
      <c r="F104" s="142">
        <v>177</v>
      </c>
      <c r="G104" s="143">
        <v>142</v>
      </c>
      <c r="H104" s="144">
        <v>169</v>
      </c>
      <c r="I104" s="145">
        <f t="shared" si="56"/>
        <v>488</v>
      </c>
      <c r="J104" s="146">
        <f t="shared" si="57"/>
        <v>174</v>
      </c>
      <c r="K104" s="147">
        <f t="shared" si="58"/>
        <v>662</v>
      </c>
    </row>
    <row r="105" spans="1:26" ht="24.75" customHeight="1">
      <c r="B105" s="265"/>
      <c r="C105" s="60" t="str">
        <f>Roster!C105</f>
        <v>Dennis Kuehne</v>
      </c>
      <c r="D105" s="151">
        <f>Roster!I105</f>
        <v>210</v>
      </c>
      <c r="E105" s="153">
        <f>(Percentage!E8-D105) *Percentage!C8</f>
        <v>0</v>
      </c>
      <c r="F105" s="154">
        <v>222</v>
      </c>
      <c r="G105" s="155">
        <v>203</v>
      </c>
      <c r="H105" s="156">
        <v>233</v>
      </c>
      <c r="I105" s="157">
        <f t="shared" si="56"/>
        <v>658</v>
      </c>
      <c r="J105" s="158">
        <f t="shared" si="57"/>
        <v>0</v>
      </c>
      <c r="K105" s="157">
        <f t="shared" si="58"/>
        <v>658</v>
      </c>
    </row>
    <row r="106" spans="1:26" ht="24" customHeight="1">
      <c r="C106" s="43"/>
      <c r="D106" s="43"/>
      <c r="E106" s="43"/>
      <c r="F106" s="112"/>
      <c r="G106" s="43"/>
      <c r="H106" s="43"/>
      <c r="I106" s="159">
        <f t="shared" ref="I106:J106" si="59">SUM(I102:I105)</f>
        <v>1996</v>
      </c>
      <c r="J106" s="160">
        <f t="shared" si="59"/>
        <v>633</v>
      </c>
      <c r="K106" s="161">
        <f t="shared" si="58"/>
        <v>2629</v>
      </c>
    </row>
    <row r="107" spans="1:26" ht="48" customHeight="1">
      <c r="F107" s="112"/>
      <c r="J107" s="2"/>
    </row>
    <row r="108" spans="1:26" ht="30.75" customHeight="1">
      <c r="A108" s="9"/>
      <c r="B108" s="263" t="s">
        <v>380</v>
      </c>
      <c r="C108" s="126" t="str">
        <f>Roster!C108</f>
        <v>Time To Strike</v>
      </c>
      <c r="D108" s="127" t="s">
        <v>180</v>
      </c>
      <c r="E108" s="128" t="s">
        <v>187</v>
      </c>
      <c r="F108" s="75" t="s">
        <v>346</v>
      </c>
      <c r="G108" s="129" t="s">
        <v>347</v>
      </c>
      <c r="H108" s="130" t="s">
        <v>348</v>
      </c>
      <c r="I108" s="76" t="s">
        <v>349</v>
      </c>
      <c r="J108" s="131" t="s">
        <v>350</v>
      </c>
      <c r="K108" s="130" t="s">
        <v>191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.75" customHeight="1">
      <c r="B109" s="264"/>
      <c r="C109" s="116" t="str">
        <f>Roster!C109</f>
        <v>Mary Ryba</v>
      </c>
      <c r="D109" s="132">
        <f>Roster!I109</f>
        <v>105</v>
      </c>
      <c r="E109" s="133">
        <f>(Percentage!E8-D109) *Percentage!C8</f>
        <v>105</v>
      </c>
      <c r="F109" s="134">
        <v>93</v>
      </c>
      <c r="G109" s="135">
        <v>88</v>
      </c>
      <c r="H109" s="136">
        <v>113</v>
      </c>
      <c r="I109" s="137">
        <f t="shared" ref="I109:I112" si="60">SUM(F109:H109)</f>
        <v>294</v>
      </c>
      <c r="J109" s="138">
        <f t="shared" ref="J109:J112" si="61">E109*3</f>
        <v>315</v>
      </c>
      <c r="K109" s="139">
        <f t="shared" ref="K109:K113" si="62">SUM(I109:J109)</f>
        <v>609</v>
      </c>
    </row>
    <row r="110" spans="1:26" ht="24.75" customHeight="1">
      <c r="B110" s="264"/>
      <c r="C110" s="94" t="str">
        <f>Roster!C110</f>
        <v>Mike Clifton</v>
      </c>
      <c r="D110" s="140">
        <f>Roster!I110</f>
        <v>154</v>
      </c>
      <c r="E110" s="141">
        <f>(Percentage!E8-D110) *Percentage!C8</f>
        <v>56</v>
      </c>
      <c r="F110" s="142">
        <v>171</v>
      </c>
      <c r="G110" s="143">
        <v>117</v>
      </c>
      <c r="H110" s="144">
        <v>140</v>
      </c>
      <c r="I110" s="145">
        <f t="shared" si="60"/>
        <v>428</v>
      </c>
      <c r="J110" s="146">
        <f t="shared" si="61"/>
        <v>168</v>
      </c>
      <c r="K110" s="147">
        <f t="shared" si="62"/>
        <v>596</v>
      </c>
    </row>
    <row r="111" spans="1:26" ht="24.75" customHeight="1">
      <c r="B111" s="264"/>
      <c r="C111" s="94" t="str">
        <f>Roster!C111</f>
        <v>Dominique Parisi</v>
      </c>
      <c r="D111" s="140">
        <f>Roster!I111</f>
        <v>174</v>
      </c>
      <c r="E111" s="141">
        <f>(Percentage!E8-D111) *Percentage!C8</f>
        <v>36</v>
      </c>
      <c r="F111" s="142">
        <v>201</v>
      </c>
      <c r="G111" s="143">
        <v>180</v>
      </c>
      <c r="H111" s="144">
        <v>167</v>
      </c>
      <c r="I111" s="145">
        <f t="shared" si="60"/>
        <v>548</v>
      </c>
      <c r="J111" s="146">
        <f t="shared" si="61"/>
        <v>108</v>
      </c>
      <c r="K111" s="147">
        <f t="shared" si="62"/>
        <v>656</v>
      </c>
    </row>
    <row r="112" spans="1:26" ht="24.75" customHeight="1">
      <c r="B112" s="265"/>
      <c r="C112" s="60" t="str">
        <f>Roster!C112</f>
        <v>Jose Ybarra</v>
      </c>
      <c r="D112" s="151">
        <f>Roster!I112</f>
        <v>182</v>
      </c>
      <c r="E112" s="153">
        <f>(Percentage!E8-D112) *Percentage!C8</f>
        <v>28</v>
      </c>
      <c r="F112" s="154">
        <v>146</v>
      </c>
      <c r="G112" s="155">
        <v>128</v>
      </c>
      <c r="H112" s="156">
        <v>134</v>
      </c>
      <c r="I112" s="157">
        <f t="shared" si="60"/>
        <v>408</v>
      </c>
      <c r="J112" s="158">
        <f t="shared" si="61"/>
        <v>84</v>
      </c>
      <c r="K112" s="157">
        <f t="shared" si="62"/>
        <v>492</v>
      </c>
    </row>
    <row r="113" spans="1:26" ht="24" customHeight="1">
      <c r="C113" s="43"/>
      <c r="D113" s="43"/>
      <c r="E113" s="43"/>
      <c r="F113" s="112"/>
      <c r="G113" s="43"/>
      <c r="H113" s="43"/>
      <c r="I113" s="159">
        <f t="shared" ref="I113:J113" si="63">SUM(I109:I112)</f>
        <v>1678</v>
      </c>
      <c r="J113" s="160">
        <f t="shared" si="63"/>
        <v>675</v>
      </c>
      <c r="K113" s="161">
        <f t="shared" si="62"/>
        <v>2353</v>
      </c>
    </row>
    <row r="114" spans="1:26" ht="48" customHeight="1">
      <c r="F114" s="112"/>
      <c r="J114" s="2"/>
    </row>
    <row r="115" spans="1:26" ht="30.75" customHeight="1">
      <c r="A115" s="9"/>
      <c r="B115" s="263" t="s">
        <v>382</v>
      </c>
      <c r="C115" s="126" t="str">
        <f>Roster!C115</f>
        <v>North/South</v>
      </c>
      <c r="D115" s="127" t="s">
        <v>180</v>
      </c>
      <c r="E115" s="128" t="s">
        <v>187</v>
      </c>
      <c r="F115" s="75" t="s">
        <v>346</v>
      </c>
      <c r="G115" s="129" t="s">
        <v>347</v>
      </c>
      <c r="H115" s="130" t="s">
        <v>348</v>
      </c>
      <c r="I115" s="76" t="s">
        <v>349</v>
      </c>
      <c r="J115" s="131" t="s">
        <v>350</v>
      </c>
      <c r="K115" s="130" t="s">
        <v>191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4.75" customHeight="1">
      <c r="B116" s="264"/>
      <c r="C116" s="116" t="str">
        <f>Roster!C116</f>
        <v>John Wade</v>
      </c>
      <c r="D116" s="132">
        <f>Roster!I116</f>
        <v>189</v>
      </c>
      <c r="E116" s="133">
        <f>(Percentage!E8-D116) *Percentage!C8</f>
        <v>21</v>
      </c>
      <c r="F116" s="134">
        <v>214</v>
      </c>
      <c r="G116" s="135">
        <v>162</v>
      </c>
      <c r="H116" s="136">
        <v>187</v>
      </c>
      <c r="I116" s="137">
        <f>SUM(F116:H116)</f>
        <v>563</v>
      </c>
      <c r="J116" s="138">
        <f>E116*3</f>
        <v>63</v>
      </c>
      <c r="K116" s="139">
        <f t="shared" ref="K116:K120" si="64">SUM(I116:J116)</f>
        <v>626</v>
      </c>
    </row>
    <row r="117" spans="1:26" ht="24.75" customHeight="1">
      <c r="B117" s="264"/>
      <c r="C117" s="94" t="str">
        <f>Roster!C117</f>
        <v>Luci Ryan</v>
      </c>
      <c r="D117" s="140">
        <f>Roster!I117</f>
        <v>139</v>
      </c>
      <c r="E117" s="141">
        <f>(Percentage!E8-D117) *Percentage!C8</f>
        <v>71</v>
      </c>
      <c r="F117" s="142">
        <v>162</v>
      </c>
      <c r="G117" s="143">
        <v>133</v>
      </c>
      <c r="H117" s="144">
        <v>110</v>
      </c>
      <c r="I117" s="165">
        <v>405</v>
      </c>
      <c r="J117" s="200">
        <f>E117*3</f>
        <v>213</v>
      </c>
      <c r="K117" s="201">
        <f t="shared" si="64"/>
        <v>618</v>
      </c>
    </row>
    <row r="118" spans="1:26" ht="24.75" customHeight="1">
      <c r="B118" s="264"/>
      <c r="C118" s="94" t="str">
        <f>Roster!C118</f>
        <v>Wilbur Wright</v>
      </c>
      <c r="D118" s="140">
        <f>Roster!I118</f>
        <v>166</v>
      </c>
      <c r="E118" s="141">
        <f>(Percentage!E8-D118) *Percentage!C8</f>
        <v>44</v>
      </c>
      <c r="F118" s="142">
        <v>138</v>
      </c>
      <c r="G118" s="143">
        <v>172</v>
      </c>
      <c r="H118" s="144">
        <v>113</v>
      </c>
      <c r="I118" s="145">
        <f t="shared" ref="I118:I119" si="65">SUM(F118:H118)</f>
        <v>423</v>
      </c>
      <c r="J118" s="146">
        <f t="shared" ref="J118:J119" si="66">E118*3</f>
        <v>132</v>
      </c>
      <c r="K118" s="147">
        <f t="shared" si="64"/>
        <v>555</v>
      </c>
    </row>
    <row r="119" spans="1:26" ht="24.75" customHeight="1">
      <c r="B119" s="265"/>
      <c r="C119" s="60" t="str">
        <f>Roster!C119</f>
        <v>Lavon Hunter</v>
      </c>
      <c r="D119" s="151">
        <f>Roster!I119</f>
        <v>185</v>
      </c>
      <c r="E119" s="153">
        <f>(Percentage!E8-D119) *Percentage!C8</f>
        <v>25</v>
      </c>
      <c r="F119" s="154">
        <v>164</v>
      </c>
      <c r="G119" s="155">
        <v>140</v>
      </c>
      <c r="H119" s="156">
        <v>152</v>
      </c>
      <c r="I119" s="157">
        <f t="shared" si="65"/>
        <v>456</v>
      </c>
      <c r="J119" s="158">
        <f t="shared" si="66"/>
        <v>75</v>
      </c>
      <c r="K119" s="157">
        <f t="shared" si="64"/>
        <v>531</v>
      </c>
    </row>
    <row r="120" spans="1:26" ht="24" customHeight="1">
      <c r="C120" s="43"/>
      <c r="D120" s="43"/>
      <c r="E120" s="43"/>
      <c r="F120" s="112"/>
      <c r="G120" s="43"/>
      <c r="H120" s="43"/>
      <c r="I120" s="159">
        <f t="shared" ref="I120:J120" si="67">SUM(I116:I119)</f>
        <v>1847</v>
      </c>
      <c r="J120" s="160">
        <f t="shared" si="67"/>
        <v>483</v>
      </c>
      <c r="K120" s="161">
        <f t="shared" si="64"/>
        <v>2330</v>
      </c>
    </row>
    <row r="121" spans="1:26" ht="48" customHeight="1">
      <c r="F121" s="112"/>
      <c r="J121" s="2"/>
    </row>
    <row r="122" spans="1:26" ht="30.75" customHeight="1">
      <c r="A122" s="9"/>
      <c r="B122" s="263" t="s">
        <v>385</v>
      </c>
      <c r="C122" s="126" t="str">
        <f>Roster!C122</f>
        <v>Babes &amp; Old Men</v>
      </c>
      <c r="D122" s="127" t="s">
        <v>180</v>
      </c>
      <c r="E122" s="128" t="s">
        <v>187</v>
      </c>
      <c r="F122" s="75" t="s">
        <v>346</v>
      </c>
      <c r="G122" s="129" t="s">
        <v>347</v>
      </c>
      <c r="H122" s="130" t="s">
        <v>348</v>
      </c>
      <c r="I122" s="76" t="s">
        <v>349</v>
      </c>
      <c r="J122" s="131" t="s">
        <v>350</v>
      </c>
      <c r="K122" s="130" t="s">
        <v>191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24.75" customHeight="1">
      <c r="B123" s="264"/>
      <c r="C123" s="116" t="str">
        <f>Roster!C123</f>
        <v>William Bogle</v>
      </c>
      <c r="D123" s="132">
        <f>Roster!I123</f>
        <v>173</v>
      </c>
      <c r="E123" s="133">
        <f>(Percentage!E8-D123) *Percentage!C8</f>
        <v>37</v>
      </c>
      <c r="F123" s="134">
        <v>171</v>
      </c>
      <c r="G123" s="135">
        <v>175</v>
      </c>
      <c r="H123" s="136">
        <v>173</v>
      </c>
      <c r="I123" s="137">
        <f t="shared" ref="I123:I126" si="68">SUM(F123:H123)</f>
        <v>519</v>
      </c>
      <c r="J123" s="138">
        <f t="shared" ref="J123:J126" si="69">E123*3</f>
        <v>111</v>
      </c>
      <c r="K123" s="139">
        <f t="shared" ref="K123:K127" si="70">SUM(I123:J123)</f>
        <v>630</v>
      </c>
    </row>
    <row r="124" spans="1:26" ht="24.75" customHeight="1">
      <c r="B124" s="264"/>
      <c r="C124" s="94" t="str">
        <f>Roster!C124</f>
        <v>Lori Whitfield</v>
      </c>
      <c r="D124" s="140">
        <f>Roster!I124</f>
        <v>128</v>
      </c>
      <c r="E124" s="141">
        <f>(Percentage!E8-D124) *Percentage!C8</f>
        <v>82</v>
      </c>
      <c r="F124" s="142">
        <v>97</v>
      </c>
      <c r="G124" s="143">
        <v>157</v>
      </c>
      <c r="H124" s="144">
        <v>117</v>
      </c>
      <c r="I124" s="145">
        <f t="shared" si="68"/>
        <v>371</v>
      </c>
      <c r="J124" s="146">
        <f t="shared" si="69"/>
        <v>246</v>
      </c>
      <c r="K124" s="147">
        <f t="shared" si="70"/>
        <v>617</v>
      </c>
    </row>
    <row r="125" spans="1:26" ht="24.75" customHeight="1">
      <c r="B125" s="264"/>
      <c r="C125" s="94" t="str">
        <f>Roster!C125</f>
        <v>Melinda Alonzo</v>
      </c>
      <c r="D125" s="140">
        <f>Roster!I125</f>
        <v>118</v>
      </c>
      <c r="E125" s="141">
        <f>(Percentage!E8-D125) *Percentage!C8</f>
        <v>92</v>
      </c>
      <c r="F125" s="142">
        <v>120</v>
      </c>
      <c r="G125" s="143">
        <v>136</v>
      </c>
      <c r="H125" s="144">
        <v>133</v>
      </c>
      <c r="I125" s="145">
        <f t="shared" si="68"/>
        <v>389</v>
      </c>
      <c r="J125" s="146">
        <f t="shared" si="69"/>
        <v>276</v>
      </c>
      <c r="K125" s="147">
        <f t="shared" si="70"/>
        <v>665</v>
      </c>
    </row>
    <row r="126" spans="1:26" ht="24.75" customHeight="1">
      <c r="B126" s="265"/>
      <c r="C126" s="60" t="str">
        <f>Roster!C126</f>
        <v>Albert Ponder</v>
      </c>
      <c r="D126" s="151">
        <f>Roster!I126</f>
        <v>187</v>
      </c>
      <c r="E126" s="153">
        <f>(Percentage!E8-D126) *Percentage!C8</f>
        <v>23</v>
      </c>
      <c r="F126" s="154">
        <v>153</v>
      </c>
      <c r="G126" s="155">
        <v>195</v>
      </c>
      <c r="H126" s="156">
        <v>192</v>
      </c>
      <c r="I126" s="157">
        <f t="shared" si="68"/>
        <v>540</v>
      </c>
      <c r="J126" s="158">
        <f t="shared" si="69"/>
        <v>69</v>
      </c>
      <c r="K126" s="157">
        <f t="shared" si="70"/>
        <v>609</v>
      </c>
    </row>
    <row r="127" spans="1:26" ht="24" customHeight="1">
      <c r="C127" s="43"/>
      <c r="D127" s="43"/>
      <c r="E127" s="43"/>
      <c r="F127" s="112"/>
      <c r="G127" s="43"/>
      <c r="H127" s="43"/>
      <c r="I127" s="159">
        <f t="shared" ref="I127:J127" si="71">SUM(I123:I126)</f>
        <v>1819</v>
      </c>
      <c r="J127" s="160">
        <f t="shared" si="71"/>
        <v>702</v>
      </c>
      <c r="K127" s="161">
        <f t="shared" si="70"/>
        <v>2521</v>
      </c>
    </row>
    <row r="128" spans="1:26" ht="48" customHeight="1">
      <c r="F128" s="112"/>
      <c r="J128" s="2"/>
    </row>
    <row r="129" spans="1:26" ht="30.75" customHeight="1">
      <c r="A129" s="9"/>
      <c r="B129" s="263" t="s">
        <v>388</v>
      </c>
      <c r="C129" s="126" t="str">
        <f>Roster!C129</f>
        <v>Alamo + Texas Tech</v>
      </c>
      <c r="D129" s="127" t="s">
        <v>180</v>
      </c>
      <c r="E129" s="128" t="s">
        <v>187</v>
      </c>
      <c r="F129" s="75" t="s">
        <v>346</v>
      </c>
      <c r="G129" s="129" t="s">
        <v>347</v>
      </c>
      <c r="H129" s="130" t="s">
        <v>348</v>
      </c>
      <c r="I129" s="76" t="s">
        <v>349</v>
      </c>
      <c r="J129" s="131" t="s">
        <v>350</v>
      </c>
      <c r="K129" s="130" t="s">
        <v>191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24.75" customHeight="1">
      <c r="B130" s="264"/>
      <c r="C130" s="116" t="str">
        <f>Roster!C130</f>
        <v>Janet Bowman</v>
      </c>
      <c r="D130" s="132">
        <f>Roster!I130</f>
        <v>113</v>
      </c>
      <c r="E130" s="133">
        <f>(Percentage!E8-D130) *Percentage!C8</f>
        <v>97</v>
      </c>
      <c r="F130" s="134">
        <v>95</v>
      </c>
      <c r="G130" s="135">
        <v>109</v>
      </c>
      <c r="H130" s="136">
        <v>99</v>
      </c>
      <c r="I130" s="137">
        <f t="shared" ref="I130:I133" si="72">SUM(F130:H130)</f>
        <v>303</v>
      </c>
      <c r="J130" s="138">
        <f t="shared" ref="J130:J133" si="73">E130*3</f>
        <v>291</v>
      </c>
      <c r="K130" s="139">
        <f t="shared" ref="K130:K134" si="74">SUM(I130:J130)</f>
        <v>594</v>
      </c>
    </row>
    <row r="131" spans="1:26" ht="24.75" customHeight="1">
      <c r="B131" s="264"/>
      <c r="C131" s="94" t="str">
        <f>Roster!C131</f>
        <v>Rex Ryan</v>
      </c>
      <c r="D131" s="140">
        <f>Roster!I131</f>
        <v>144</v>
      </c>
      <c r="E131" s="141">
        <f>(Percentage!E8-D131) *Percentage!C8</f>
        <v>66</v>
      </c>
      <c r="F131" s="142">
        <v>160</v>
      </c>
      <c r="G131" s="143">
        <v>169</v>
      </c>
      <c r="H131" s="144">
        <v>182</v>
      </c>
      <c r="I131" s="145">
        <f t="shared" si="72"/>
        <v>511</v>
      </c>
      <c r="J131" s="146">
        <f t="shared" si="73"/>
        <v>198</v>
      </c>
      <c r="K131" s="147">
        <f t="shared" si="74"/>
        <v>709</v>
      </c>
    </row>
    <row r="132" spans="1:26" ht="24.75" customHeight="1">
      <c r="B132" s="264"/>
      <c r="C132" s="94" t="str">
        <f>Roster!C132</f>
        <v>Michael Hellman</v>
      </c>
      <c r="D132" s="140">
        <f>Roster!I132</f>
        <v>148</v>
      </c>
      <c r="E132" s="141">
        <f>(Percentage!E8-D132) *Percentage!C8</f>
        <v>62</v>
      </c>
      <c r="F132" s="142">
        <v>118</v>
      </c>
      <c r="G132" s="143">
        <v>120</v>
      </c>
      <c r="H132" s="144">
        <v>131</v>
      </c>
      <c r="I132" s="145">
        <f t="shared" si="72"/>
        <v>369</v>
      </c>
      <c r="J132" s="146">
        <f t="shared" si="73"/>
        <v>186</v>
      </c>
      <c r="K132" s="147">
        <f t="shared" si="74"/>
        <v>555</v>
      </c>
    </row>
    <row r="133" spans="1:26" ht="24.75" customHeight="1">
      <c r="B133" s="265"/>
      <c r="C133" s="60" t="str">
        <f>Roster!C133</f>
        <v>Jimmy Perez</v>
      </c>
      <c r="D133" s="151">
        <f>Roster!I133</f>
        <v>135</v>
      </c>
      <c r="E133" s="153">
        <f>(Percentage!E8-D133) *Percentage!C8</f>
        <v>75</v>
      </c>
      <c r="F133" s="154">
        <v>133</v>
      </c>
      <c r="G133" s="155">
        <v>172</v>
      </c>
      <c r="H133" s="156">
        <v>138</v>
      </c>
      <c r="I133" s="157">
        <f t="shared" si="72"/>
        <v>443</v>
      </c>
      <c r="J133" s="158">
        <f t="shared" si="73"/>
        <v>225</v>
      </c>
      <c r="K133" s="157">
        <f t="shared" si="74"/>
        <v>668</v>
      </c>
    </row>
    <row r="134" spans="1:26" ht="24" customHeight="1">
      <c r="C134" s="43"/>
      <c r="D134" s="43"/>
      <c r="E134" s="43"/>
      <c r="F134" s="112"/>
      <c r="G134" s="43"/>
      <c r="H134" s="43"/>
      <c r="I134" s="159">
        <f t="shared" ref="I134:J134" si="75">SUM(I130:I133)</f>
        <v>1626</v>
      </c>
      <c r="J134" s="160">
        <f t="shared" si="75"/>
        <v>900</v>
      </c>
      <c r="K134" s="161">
        <f t="shared" si="74"/>
        <v>2526</v>
      </c>
    </row>
    <row r="135" spans="1:26" ht="48" customHeight="1">
      <c r="F135" s="112"/>
      <c r="J135" s="2"/>
    </row>
    <row r="136" spans="1:26" ht="30.75" customHeight="1">
      <c r="A136" s="9"/>
      <c r="B136" s="263" t="s">
        <v>390</v>
      </c>
      <c r="C136" s="126" t="str">
        <f>Roster!C136</f>
        <v>Amarillo Deaf</v>
      </c>
      <c r="D136" s="127" t="s">
        <v>180</v>
      </c>
      <c r="E136" s="128" t="s">
        <v>187</v>
      </c>
      <c r="F136" s="75" t="s">
        <v>346</v>
      </c>
      <c r="G136" s="129" t="s">
        <v>347</v>
      </c>
      <c r="H136" s="130" t="s">
        <v>348</v>
      </c>
      <c r="I136" s="76" t="s">
        <v>349</v>
      </c>
      <c r="J136" s="131" t="s">
        <v>350</v>
      </c>
      <c r="K136" s="130" t="s">
        <v>191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24.75" customHeight="1">
      <c r="B137" s="264"/>
      <c r="C137" s="116" t="str">
        <f>Roster!C137</f>
        <v>Phillip Higginbotham</v>
      </c>
      <c r="D137" s="132">
        <f>Roster!I137</f>
        <v>171</v>
      </c>
      <c r="E137" s="133">
        <f>(Percentage!E8-D137) *Percentage!C8</f>
        <v>39</v>
      </c>
      <c r="F137" s="134">
        <v>200</v>
      </c>
      <c r="G137" s="135">
        <v>155</v>
      </c>
      <c r="H137" s="136">
        <v>171</v>
      </c>
      <c r="I137" s="137">
        <f t="shared" ref="I137:I140" si="76">SUM(F137:H137)</f>
        <v>526</v>
      </c>
      <c r="J137" s="138">
        <f t="shared" ref="J137:J140" si="77">E137*3</f>
        <v>117</v>
      </c>
      <c r="K137" s="139">
        <f t="shared" ref="K137:K141" si="78">SUM(I137:J137)</f>
        <v>643</v>
      </c>
    </row>
    <row r="138" spans="1:26" ht="24.75" customHeight="1">
      <c r="B138" s="264"/>
      <c r="C138" s="94" t="str">
        <f>Roster!C138</f>
        <v>Jorge Meraz</v>
      </c>
      <c r="D138" s="140">
        <f>Roster!I138</f>
        <v>122</v>
      </c>
      <c r="E138" s="141">
        <f>(Percentage!E8-D138) *Percentage!C8</f>
        <v>88</v>
      </c>
      <c r="F138" s="142">
        <v>109</v>
      </c>
      <c r="G138" s="143">
        <v>113</v>
      </c>
      <c r="H138" s="144">
        <v>123</v>
      </c>
      <c r="I138" s="145">
        <f t="shared" si="76"/>
        <v>345</v>
      </c>
      <c r="J138" s="146">
        <f t="shared" si="77"/>
        <v>264</v>
      </c>
      <c r="K138" s="147">
        <f t="shared" si="78"/>
        <v>609</v>
      </c>
    </row>
    <row r="139" spans="1:26" ht="24.75" customHeight="1">
      <c r="B139" s="264"/>
      <c r="C139" s="94" t="str">
        <f>Roster!C139</f>
        <v>Jennifer Sizemore</v>
      </c>
      <c r="D139" s="140">
        <f>Roster!I139</f>
        <v>88</v>
      </c>
      <c r="E139" s="141">
        <f>(Percentage!E8-D139) *Percentage!C8</f>
        <v>122</v>
      </c>
      <c r="F139" s="142">
        <v>75</v>
      </c>
      <c r="G139" s="143">
        <v>103</v>
      </c>
      <c r="H139" s="144">
        <v>120</v>
      </c>
      <c r="I139" s="145">
        <f t="shared" si="76"/>
        <v>298</v>
      </c>
      <c r="J139" s="146">
        <f t="shared" si="77"/>
        <v>366</v>
      </c>
      <c r="K139" s="147">
        <f t="shared" si="78"/>
        <v>664</v>
      </c>
    </row>
    <row r="140" spans="1:26" ht="24.75" customHeight="1">
      <c r="B140" s="265"/>
      <c r="C140" s="60" t="str">
        <f>Roster!C140</f>
        <v>Jerry Ferguson</v>
      </c>
      <c r="D140" s="151">
        <f>Roster!I140</f>
        <v>93</v>
      </c>
      <c r="E140" s="153">
        <f>(Percentage!E8-D140) *Percentage!C8</f>
        <v>117</v>
      </c>
      <c r="F140" s="154">
        <v>134</v>
      </c>
      <c r="G140" s="155">
        <v>114</v>
      </c>
      <c r="H140" s="156">
        <v>148</v>
      </c>
      <c r="I140" s="157">
        <f t="shared" si="76"/>
        <v>396</v>
      </c>
      <c r="J140" s="158">
        <f t="shared" si="77"/>
        <v>351</v>
      </c>
      <c r="K140" s="157">
        <f t="shared" si="78"/>
        <v>747</v>
      </c>
    </row>
    <row r="141" spans="1:26" ht="24" customHeight="1">
      <c r="C141" s="43"/>
      <c r="D141" s="43"/>
      <c r="E141" s="43"/>
      <c r="F141" s="112"/>
      <c r="G141" s="43"/>
      <c r="H141" s="43"/>
      <c r="I141" s="159">
        <f t="shared" ref="I141:J141" si="79">SUM(I137:I140)</f>
        <v>1565</v>
      </c>
      <c r="J141" s="160">
        <f t="shared" si="79"/>
        <v>1098</v>
      </c>
      <c r="K141" s="161">
        <f t="shared" si="78"/>
        <v>2663</v>
      </c>
    </row>
    <row r="142" spans="1:26" ht="48" customHeight="1">
      <c r="F142" s="112"/>
      <c r="J142" s="2"/>
    </row>
    <row r="143" spans="1:26" ht="30.75" customHeight="1">
      <c r="A143" s="9"/>
      <c r="B143" s="263" t="s">
        <v>393</v>
      </c>
      <c r="C143" s="126" t="str">
        <f>Roster!C143</f>
        <v>Red Raiders</v>
      </c>
      <c r="D143" s="127" t="s">
        <v>180</v>
      </c>
      <c r="E143" s="128" t="s">
        <v>187</v>
      </c>
      <c r="F143" s="75" t="s">
        <v>346</v>
      </c>
      <c r="G143" s="129" t="s">
        <v>347</v>
      </c>
      <c r="H143" s="130" t="s">
        <v>348</v>
      </c>
      <c r="I143" s="76" t="s">
        <v>349</v>
      </c>
      <c r="J143" s="131" t="s">
        <v>350</v>
      </c>
      <c r="K143" s="130" t="s">
        <v>191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4.75" customHeight="1">
      <c r="B144" s="264"/>
      <c r="C144" s="116" t="str">
        <f>Roster!C144</f>
        <v>Bryon Campbell</v>
      </c>
      <c r="D144" s="132">
        <f>Roster!I144</f>
        <v>99</v>
      </c>
      <c r="E144" s="133">
        <f>(Percentage!E8-D144) *Percentage!C8</f>
        <v>111</v>
      </c>
      <c r="F144" s="134">
        <v>121</v>
      </c>
      <c r="G144" s="135">
        <v>145</v>
      </c>
      <c r="H144" s="136">
        <v>143</v>
      </c>
      <c r="I144" s="137">
        <f t="shared" ref="I144:I147" si="80">SUM(F144:H144)</f>
        <v>409</v>
      </c>
      <c r="J144" s="138">
        <f t="shared" ref="J144:J147" si="81">E144*3</f>
        <v>333</v>
      </c>
      <c r="K144" s="139">
        <f t="shared" ref="K144:K148" si="82">SUM(I144:J144)</f>
        <v>742</v>
      </c>
    </row>
    <row r="145" spans="1:26" ht="24.75" customHeight="1">
      <c r="B145" s="264"/>
      <c r="C145" s="94" t="str">
        <f>Roster!C145</f>
        <v>Melchora Lee</v>
      </c>
      <c r="D145" s="140">
        <f>Roster!I145</f>
        <v>186</v>
      </c>
      <c r="E145" s="141">
        <f>(Percentage!E8-D145) *Percentage!C8</f>
        <v>24</v>
      </c>
      <c r="F145" s="142">
        <v>148</v>
      </c>
      <c r="G145" s="143">
        <v>180</v>
      </c>
      <c r="H145" s="144">
        <v>203</v>
      </c>
      <c r="I145" s="145">
        <f t="shared" si="80"/>
        <v>531</v>
      </c>
      <c r="J145" s="146">
        <f t="shared" si="81"/>
        <v>72</v>
      </c>
      <c r="K145" s="147">
        <f t="shared" si="82"/>
        <v>603</v>
      </c>
    </row>
    <row r="146" spans="1:26" ht="24.75" customHeight="1">
      <c r="B146" s="264"/>
      <c r="C146" s="94" t="str">
        <f>Roster!C146</f>
        <v>Margie Graham</v>
      </c>
      <c r="D146" s="140">
        <f>Roster!I146</f>
        <v>133</v>
      </c>
      <c r="E146" s="141">
        <f>(Percentage!E8-D146) *Percentage!C8</f>
        <v>77</v>
      </c>
      <c r="F146" s="142">
        <v>158</v>
      </c>
      <c r="G146" s="143">
        <v>131</v>
      </c>
      <c r="H146" s="144">
        <v>115</v>
      </c>
      <c r="I146" s="145">
        <f t="shared" si="80"/>
        <v>404</v>
      </c>
      <c r="J146" s="146">
        <f t="shared" si="81"/>
        <v>231</v>
      </c>
      <c r="K146" s="147">
        <f t="shared" si="82"/>
        <v>635</v>
      </c>
    </row>
    <row r="147" spans="1:26" ht="24.75" customHeight="1">
      <c r="B147" s="265"/>
      <c r="C147" s="60" t="str">
        <f>Roster!C147</f>
        <v>Troy Graham</v>
      </c>
      <c r="D147" s="151">
        <f>Roster!I147</f>
        <v>166</v>
      </c>
      <c r="E147" s="153">
        <f>(Percentage!E8-D147) *Percentage!C8</f>
        <v>44</v>
      </c>
      <c r="F147" s="154">
        <v>127</v>
      </c>
      <c r="G147" s="155">
        <v>152</v>
      </c>
      <c r="H147" s="156">
        <v>142</v>
      </c>
      <c r="I147" s="157">
        <f t="shared" si="80"/>
        <v>421</v>
      </c>
      <c r="J147" s="158">
        <f t="shared" si="81"/>
        <v>132</v>
      </c>
      <c r="K147" s="157">
        <f t="shared" si="82"/>
        <v>553</v>
      </c>
    </row>
    <row r="148" spans="1:26" ht="24" customHeight="1">
      <c r="C148" s="43"/>
      <c r="D148" s="43"/>
      <c r="E148" s="43"/>
      <c r="F148" s="112"/>
      <c r="G148" s="43"/>
      <c r="H148" s="43"/>
      <c r="I148" s="159">
        <f t="shared" ref="I148:J148" si="83">SUM(I144:I147)</f>
        <v>1765</v>
      </c>
      <c r="J148" s="160">
        <f t="shared" si="83"/>
        <v>768</v>
      </c>
      <c r="K148" s="161">
        <f t="shared" si="82"/>
        <v>2533</v>
      </c>
    </row>
    <row r="149" spans="1:26" ht="48" customHeight="1">
      <c r="F149" s="112"/>
      <c r="J149" s="2"/>
    </row>
    <row r="150" spans="1:26" ht="30.75" customHeight="1">
      <c r="A150" s="9"/>
      <c r="B150" s="263" t="s">
        <v>396</v>
      </c>
      <c r="C150" s="126" t="str">
        <f>Roster!C150</f>
        <v>Warriors</v>
      </c>
      <c r="D150" s="127" t="s">
        <v>180</v>
      </c>
      <c r="E150" s="128" t="s">
        <v>187</v>
      </c>
      <c r="F150" s="75" t="s">
        <v>346</v>
      </c>
      <c r="G150" s="129" t="s">
        <v>347</v>
      </c>
      <c r="H150" s="130" t="s">
        <v>348</v>
      </c>
      <c r="I150" s="76" t="s">
        <v>349</v>
      </c>
      <c r="J150" s="131" t="s">
        <v>350</v>
      </c>
      <c r="K150" s="130" t="s">
        <v>191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4.75" customHeight="1">
      <c r="B151" s="264"/>
      <c r="C151" s="116" t="str">
        <f>Roster!C151</f>
        <v>Elexis Banks</v>
      </c>
      <c r="D151" s="132">
        <f>Roster!I151</f>
        <v>85</v>
      </c>
      <c r="E151" s="133">
        <f>(Percentage!E8-D151) *Percentage!C8</f>
        <v>125</v>
      </c>
      <c r="F151" s="134">
        <v>110</v>
      </c>
      <c r="G151" s="135">
        <v>78</v>
      </c>
      <c r="H151" s="136">
        <v>98</v>
      </c>
      <c r="I151" s="137">
        <f t="shared" ref="I151:I154" si="84">SUM(F151:H151)</f>
        <v>286</v>
      </c>
      <c r="J151" s="138">
        <f t="shared" ref="J151:J154" si="85">E151*3</f>
        <v>375</v>
      </c>
      <c r="K151" s="139">
        <f t="shared" ref="K151:K155" si="86">SUM(I151:J151)</f>
        <v>661</v>
      </c>
    </row>
    <row r="152" spans="1:26" ht="24.75" customHeight="1">
      <c r="B152" s="264"/>
      <c r="C152" s="94" t="str">
        <f>Roster!C152</f>
        <v>James Tate</v>
      </c>
      <c r="D152" s="140">
        <f>Roster!I152</f>
        <v>80</v>
      </c>
      <c r="E152" s="141">
        <f>(Percentage!E8-D152) *Percentage!C8</f>
        <v>130</v>
      </c>
      <c r="F152" s="142">
        <v>124</v>
      </c>
      <c r="G152" s="143">
        <v>85</v>
      </c>
      <c r="H152" s="144">
        <v>88</v>
      </c>
      <c r="I152" s="145">
        <f t="shared" si="84"/>
        <v>297</v>
      </c>
      <c r="J152" s="146">
        <f t="shared" si="85"/>
        <v>390</v>
      </c>
      <c r="K152" s="147">
        <f t="shared" si="86"/>
        <v>687</v>
      </c>
    </row>
    <row r="153" spans="1:26" ht="24.75" customHeight="1">
      <c r="B153" s="264"/>
      <c r="C153" s="94" t="str">
        <f>Roster!C153</f>
        <v>Abel Torres</v>
      </c>
      <c r="D153" s="140">
        <f>Roster!I153</f>
        <v>103</v>
      </c>
      <c r="E153" s="141">
        <f>(Percentage!E8-D153) *Percentage!C8</f>
        <v>107</v>
      </c>
      <c r="F153" s="142">
        <v>101</v>
      </c>
      <c r="G153" s="143">
        <v>146</v>
      </c>
      <c r="H153" s="144">
        <v>120</v>
      </c>
      <c r="I153" s="145">
        <f t="shared" si="84"/>
        <v>367</v>
      </c>
      <c r="J153" s="146">
        <f t="shared" si="85"/>
        <v>321</v>
      </c>
      <c r="K153" s="147">
        <f t="shared" si="86"/>
        <v>688</v>
      </c>
    </row>
    <row r="154" spans="1:26" ht="24.75" customHeight="1">
      <c r="B154" s="265"/>
      <c r="C154" s="60" t="str">
        <f>Roster!C154</f>
        <v>Rex Pike, Jr.</v>
      </c>
      <c r="D154" s="151">
        <f>Roster!I154</f>
        <v>92</v>
      </c>
      <c r="E154" s="153">
        <f>(Percentage!E8-D154) *Percentage!C8</f>
        <v>118</v>
      </c>
      <c r="F154" s="154">
        <v>119</v>
      </c>
      <c r="G154" s="155">
        <v>90</v>
      </c>
      <c r="H154" s="156">
        <v>98</v>
      </c>
      <c r="I154" s="157">
        <f t="shared" si="84"/>
        <v>307</v>
      </c>
      <c r="J154" s="158">
        <f t="shared" si="85"/>
        <v>354</v>
      </c>
      <c r="K154" s="157">
        <f t="shared" si="86"/>
        <v>661</v>
      </c>
    </row>
    <row r="155" spans="1:26" ht="24" customHeight="1">
      <c r="C155" s="43"/>
      <c r="D155" s="43"/>
      <c r="E155" s="43"/>
      <c r="F155" s="112"/>
      <c r="G155" s="43"/>
      <c r="H155" s="43"/>
      <c r="I155" s="159">
        <f t="shared" ref="I155:J155" si="87">SUM(I151:I154)</f>
        <v>1257</v>
      </c>
      <c r="J155" s="160">
        <f t="shared" si="87"/>
        <v>1440</v>
      </c>
      <c r="K155" s="161">
        <f t="shared" si="86"/>
        <v>2697</v>
      </c>
    </row>
    <row r="156" spans="1:26" ht="48" customHeight="1">
      <c r="F156" s="112"/>
      <c r="J156" s="2"/>
    </row>
    <row r="157" spans="1:26" ht="30.75" customHeight="1">
      <c r="A157" s="9"/>
      <c r="B157" s="263" t="s">
        <v>399</v>
      </c>
      <c r="C157" s="126" t="str">
        <f>Roster!C157</f>
        <v>LuAnn's Lackey's</v>
      </c>
      <c r="D157" s="127" t="s">
        <v>180</v>
      </c>
      <c r="E157" s="128" t="s">
        <v>187</v>
      </c>
      <c r="F157" s="75" t="s">
        <v>346</v>
      </c>
      <c r="G157" s="129" t="s">
        <v>347</v>
      </c>
      <c r="H157" s="130" t="s">
        <v>348</v>
      </c>
      <c r="I157" s="76" t="s">
        <v>349</v>
      </c>
      <c r="J157" s="131" t="s">
        <v>350</v>
      </c>
      <c r="K157" s="130" t="s">
        <v>191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24.75" customHeight="1">
      <c r="B158" s="264"/>
      <c r="C158" s="116" t="str">
        <f>Roster!C158</f>
        <v>Wade Engelsman</v>
      </c>
      <c r="D158" s="132">
        <f>Roster!I158</f>
        <v>174</v>
      </c>
      <c r="E158" s="133">
        <f>(Percentage!E8-D158) *Percentage!C8</f>
        <v>36</v>
      </c>
      <c r="F158" s="134">
        <v>150</v>
      </c>
      <c r="G158" s="135">
        <v>152</v>
      </c>
      <c r="H158" s="136">
        <v>150</v>
      </c>
      <c r="I158" s="137">
        <f>SUM(F158:H158)</f>
        <v>452</v>
      </c>
      <c r="J158" s="138">
        <f t="shared" ref="J158:J161" si="88">E158*3</f>
        <v>108</v>
      </c>
      <c r="K158" s="139">
        <f t="shared" ref="K158:K162" si="89">SUM(I158:J158)</f>
        <v>560</v>
      </c>
    </row>
    <row r="159" spans="1:26" ht="24.75" customHeight="1">
      <c r="B159" s="264"/>
      <c r="C159" s="94" t="str">
        <f>Roster!C159</f>
        <v>LuAnn Burkhalter-Mills</v>
      </c>
      <c r="D159" s="140">
        <f>Roster!I159</f>
        <v>154</v>
      </c>
      <c r="E159" s="141">
        <f>(Percentage!E8-D159) *Percentage!C8</f>
        <v>56</v>
      </c>
      <c r="F159" s="142">
        <v>179</v>
      </c>
      <c r="G159" s="143">
        <v>141</v>
      </c>
      <c r="H159" s="144">
        <v>135</v>
      </c>
      <c r="I159" s="165">
        <v>455</v>
      </c>
      <c r="J159" s="146">
        <f t="shared" si="88"/>
        <v>168</v>
      </c>
      <c r="K159" s="147">
        <f t="shared" si="89"/>
        <v>623</v>
      </c>
    </row>
    <row r="160" spans="1:26" ht="24.75" customHeight="1">
      <c r="B160" s="264"/>
      <c r="C160" s="94" t="str">
        <f>Roster!C160</f>
        <v>Buddy Biffel</v>
      </c>
      <c r="D160" s="140">
        <f>Roster!I160</f>
        <v>181</v>
      </c>
      <c r="E160" s="141">
        <f>(Percentage!E8-D160) *Percentage!C8</f>
        <v>29</v>
      </c>
      <c r="F160" s="142">
        <v>168</v>
      </c>
      <c r="G160" s="143">
        <v>195</v>
      </c>
      <c r="H160" s="144">
        <v>202</v>
      </c>
      <c r="I160" s="145">
        <f t="shared" ref="I160:I161" si="90">SUM(F160:H160)</f>
        <v>565</v>
      </c>
      <c r="J160" s="146">
        <f t="shared" si="88"/>
        <v>87</v>
      </c>
      <c r="K160" s="147">
        <f t="shared" si="89"/>
        <v>652</v>
      </c>
    </row>
    <row r="161" spans="2:11" ht="24.75" customHeight="1">
      <c r="B161" s="265"/>
      <c r="C161" s="60" t="str">
        <f>Roster!C161</f>
        <v>Steven Nutt</v>
      </c>
      <c r="D161" s="151">
        <f>Roster!I161</f>
        <v>193</v>
      </c>
      <c r="E161" s="153">
        <f>(Percentage!E8-D161) *Percentage!C8</f>
        <v>17</v>
      </c>
      <c r="F161" s="154">
        <v>215</v>
      </c>
      <c r="G161" s="155">
        <v>163</v>
      </c>
      <c r="H161" s="156">
        <v>197</v>
      </c>
      <c r="I161" s="157">
        <f t="shared" si="90"/>
        <v>575</v>
      </c>
      <c r="J161" s="158">
        <f t="shared" si="88"/>
        <v>51</v>
      </c>
      <c r="K161" s="157">
        <f t="shared" si="89"/>
        <v>626</v>
      </c>
    </row>
    <row r="162" spans="2:11" ht="24" customHeight="1">
      <c r="C162" s="43"/>
      <c r="D162" s="43"/>
      <c r="E162" s="43"/>
      <c r="F162" s="112"/>
      <c r="G162" s="43"/>
      <c r="H162" s="43"/>
      <c r="I162" s="159">
        <f t="shared" ref="I162:J162" si="91">SUM(I158:I161)</f>
        <v>2047</v>
      </c>
      <c r="J162" s="160">
        <f t="shared" si="91"/>
        <v>414</v>
      </c>
      <c r="K162" s="161">
        <f t="shared" si="89"/>
        <v>2461</v>
      </c>
    </row>
    <row r="163" spans="2:11" ht="48" customHeight="1">
      <c r="F163" s="112"/>
      <c r="J163" s="2"/>
    </row>
    <row r="164" spans="2:11" ht="15.75" customHeight="1">
      <c r="F164" s="112"/>
      <c r="J164" s="2"/>
    </row>
    <row r="165" spans="2:11" ht="15.75" customHeight="1">
      <c r="F165" s="112"/>
      <c r="J165" s="2"/>
    </row>
    <row r="166" spans="2:11" ht="15.75" customHeight="1">
      <c r="F166" s="112"/>
      <c r="J166" s="2"/>
    </row>
    <row r="167" spans="2:11" ht="15.75" customHeight="1">
      <c r="F167" s="112"/>
      <c r="J167" s="2"/>
    </row>
    <row r="168" spans="2:11" ht="15.75" customHeight="1">
      <c r="F168" s="112"/>
      <c r="J168" s="2"/>
    </row>
    <row r="169" spans="2:11" ht="15.75" customHeight="1">
      <c r="F169" s="112"/>
      <c r="J169" s="2"/>
    </row>
    <row r="170" spans="2:11" ht="15.75" customHeight="1">
      <c r="F170" s="112"/>
      <c r="J170" s="2"/>
    </row>
    <row r="171" spans="2:11" ht="15.75" customHeight="1">
      <c r="F171" s="112"/>
      <c r="J171" s="2"/>
    </row>
    <row r="172" spans="2:11" ht="15.75" customHeight="1">
      <c r="F172" s="112"/>
      <c r="J172" s="2"/>
    </row>
    <row r="173" spans="2:11" ht="15.75" customHeight="1">
      <c r="F173" s="112"/>
      <c r="J173" s="2"/>
    </row>
    <row r="174" spans="2:11" ht="15.75" customHeight="1">
      <c r="F174" s="112"/>
      <c r="J174" s="2"/>
    </row>
    <row r="175" spans="2:11" ht="15.75" customHeight="1">
      <c r="F175" s="112"/>
      <c r="J175" s="2"/>
    </row>
    <row r="176" spans="2:11" ht="15.75" customHeight="1">
      <c r="F176" s="112"/>
      <c r="J176" s="2"/>
    </row>
    <row r="177" spans="6:10" ht="15.75" customHeight="1">
      <c r="F177" s="112"/>
      <c r="J177" s="2"/>
    </row>
    <row r="178" spans="6:10" ht="15.75" customHeight="1">
      <c r="F178" s="112"/>
      <c r="J178" s="2"/>
    </row>
    <row r="179" spans="6:10" ht="15.75" customHeight="1">
      <c r="F179" s="112"/>
      <c r="J179" s="2"/>
    </row>
    <row r="180" spans="6:10" ht="15.75" customHeight="1">
      <c r="F180" s="112"/>
      <c r="J180" s="2"/>
    </row>
    <row r="181" spans="6:10" ht="15.75" customHeight="1">
      <c r="F181" s="112"/>
      <c r="J181" s="2"/>
    </row>
    <row r="182" spans="6:10" ht="15.75" customHeight="1">
      <c r="F182" s="112"/>
      <c r="J182" s="2"/>
    </row>
    <row r="183" spans="6:10" ht="15.75" customHeight="1">
      <c r="F183" s="112"/>
      <c r="J183" s="2"/>
    </row>
    <row r="184" spans="6:10" ht="15.75" customHeight="1">
      <c r="F184" s="112"/>
      <c r="J184" s="2"/>
    </row>
    <row r="185" spans="6:10" ht="15.75" customHeight="1">
      <c r="F185" s="112"/>
      <c r="J185" s="2"/>
    </row>
    <row r="186" spans="6:10" ht="15.75" customHeight="1">
      <c r="F186" s="112"/>
      <c r="J186" s="2"/>
    </row>
    <row r="187" spans="6:10" ht="15.75" customHeight="1">
      <c r="F187" s="112"/>
      <c r="J187" s="2"/>
    </row>
    <row r="188" spans="6:10" ht="15.75" customHeight="1">
      <c r="F188" s="112"/>
      <c r="J188" s="2"/>
    </row>
    <row r="189" spans="6:10" ht="15.75" customHeight="1">
      <c r="F189" s="112"/>
      <c r="J189" s="2"/>
    </row>
    <row r="190" spans="6:10" ht="15.75" customHeight="1">
      <c r="F190" s="112"/>
      <c r="J190" s="2"/>
    </row>
    <row r="191" spans="6:10" ht="15.75" customHeight="1">
      <c r="F191" s="112"/>
      <c r="J191" s="2"/>
    </row>
    <row r="192" spans="6:10" ht="15.75" customHeight="1">
      <c r="F192" s="112"/>
      <c r="J192" s="2"/>
    </row>
    <row r="193" spans="6:10" ht="15.75" customHeight="1">
      <c r="F193" s="112"/>
      <c r="J193" s="2"/>
    </row>
    <row r="194" spans="6:10" ht="15.75" customHeight="1">
      <c r="F194" s="112"/>
      <c r="J194" s="2"/>
    </row>
    <row r="195" spans="6:10" ht="15.75" customHeight="1">
      <c r="F195" s="112"/>
      <c r="J195" s="2"/>
    </row>
    <row r="196" spans="6:10" ht="15.75" customHeight="1">
      <c r="F196" s="112"/>
      <c r="J196" s="2"/>
    </row>
    <row r="197" spans="6:10" ht="15.75" customHeight="1">
      <c r="F197" s="112"/>
      <c r="J197" s="2"/>
    </row>
    <row r="198" spans="6:10" ht="15.75" customHeight="1">
      <c r="F198" s="112"/>
      <c r="J198" s="2"/>
    </row>
    <row r="199" spans="6:10" ht="15.75" customHeight="1">
      <c r="F199" s="112"/>
      <c r="J199" s="2"/>
    </row>
    <row r="200" spans="6:10" ht="15.75" customHeight="1">
      <c r="F200" s="112"/>
      <c r="J200" s="2"/>
    </row>
    <row r="201" spans="6:10" ht="15.75" customHeight="1">
      <c r="F201" s="112"/>
      <c r="J201" s="2"/>
    </row>
    <row r="202" spans="6:10" ht="15.75" customHeight="1">
      <c r="F202" s="112"/>
      <c r="J202" s="2"/>
    </row>
    <row r="203" spans="6:10" ht="15.75" customHeight="1">
      <c r="F203" s="112"/>
      <c r="J203" s="2"/>
    </row>
    <row r="204" spans="6:10" ht="15.75" customHeight="1">
      <c r="F204" s="112"/>
      <c r="J204" s="2"/>
    </row>
    <row r="205" spans="6:10" ht="15.75" customHeight="1">
      <c r="F205" s="112"/>
      <c r="J205" s="2"/>
    </row>
    <row r="206" spans="6:10" ht="15.75" customHeight="1">
      <c r="F206" s="112"/>
      <c r="J206" s="2"/>
    </row>
    <row r="207" spans="6:10" ht="15.75" customHeight="1">
      <c r="F207" s="112"/>
      <c r="J207" s="2"/>
    </row>
    <row r="208" spans="6:10" ht="15.75" customHeight="1">
      <c r="F208" s="112"/>
      <c r="J208" s="2"/>
    </row>
    <row r="209" spans="6:10" ht="15.75" customHeight="1">
      <c r="F209" s="112"/>
      <c r="J209" s="2"/>
    </row>
    <row r="210" spans="6:10" ht="15.75" customHeight="1">
      <c r="F210" s="112"/>
      <c r="J210" s="2"/>
    </row>
    <row r="211" spans="6:10" ht="15.75" customHeight="1">
      <c r="F211" s="112"/>
      <c r="J211" s="2"/>
    </row>
    <row r="212" spans="6:10" ht="15.75" customHeight="1">
      <c r="F212" s="112"/>
      <c r="J212" s="2"/>
    </row>
    <row r="213" spans="6:10" ht="15.75" customHeight="1">
      <c r="F213" s="112"/>
      <c r="J213" s="2"/>
    </row>
    <row r="214" spans="6:10" ht="15.75" customHeight="1">
      <c r="F214" s="112"/>
      <c r="J214" s="2"/>
    </row>
    <row r="215" spans="6:10" ht="15.75" customHeight="1">
      <c r="F215" s="112"/>
      <c r="J215" s="2"/>
    </row>
    <row r="216" spans="6:10" ht="15.75" customHeight="1">
      <c r="F216" s="112"/>
      <c r="J216" s="2"/>
    </row>
    <row r="217" spans="6:10" ht="15.75" customHeight="1">
      <c r="F217" s="112"/>
      <c r="J217" s="2"/>
    </row>
    <row r="218" spans="6:10" ht="15.75" customHeight="1">
      <c r="F218" s="112"/>
      <c r="J218" s="2"/>
    </row>
    <row r="219" spans="6:10" ht="15.75" customHeight="1">
      <c r="F219" s="112"/>
      <c r="J219" s="2"/>
    </row>
    <row r="220" spans="6:10" ht="15.75" customHeight="1">
      <c r="F220" s="112"/>
      <c r="J220" s="2"/>
    </row>
    <row r="221" spans="6:10" ht="15.75" customHeight="1">
      <c r="F221" s="112"/>
      <c r="J221" s="2"/>
    </row>
    <row r="222" spans="6:10" ht="15.75" customHeight="1">
      <c r="F222" s="112"/>
      <c r="J222" s="2"/>
    </row>
    <row r="223" spans="6:10" ht="15.75" customHeight="1">
      <c r="F223" s="112"/>
      <c r="J223" s="2"/>
    </row>
    <row r="224" spans="6:10" ht="15.75" customHeight="1">
      <c r="F224" s="112"/>
      <c r="J224" s="2"/>
    </row>
    <row r="225" spans="6:10" ht="15.75" customHeight="1">
      <c r="F225" s="112"/>
      <c r="J225" s="2"/>
    </row>
    <row r="226" spans="6:10" ht="15.75" customHeight="1">
      <c r="F226" s="112"/>
      <c r="J226" s="2"/>
    </row>
    <row r="227" spans="6:10" ht="15.75" customHeight="1">
      <c r="F227" s="112"/>
      <c r="J227" s="2"/>
    </row>
    <row r="228" spans="6:10" ht="15.75" customHeight="1">
      <c r="F228" s="112"/>
      <c r="J228" s="2"/>
    </row>
    <row r="229" spans="6:10" ht="15.75" customHeight="1">
      <c r="F229" s="112"/>
      <c r="J229" s="2"/>
    </row>
    <row r="230" spans="6:10" ht="15.75" customHeight="1">
      <c r="F230" s="112"/>
      <c r="J230" s="2"/>
    </row>
    <row r="231" spans="6:10" ht="15.75" customHeight="1">
      <c r="F231" s="112"/>
      <c r="J231" s="2"/>
    </row>
    <row r="232" spans="6:10" ht="15.75" customHeight="1">
      <c r="F232" s="112"/>
      <c r="J232" s="2"/>
    </row>
    <row r="233" spans="6:10" ht="15.75" customHeight="1">
      <c r="F233" s="112"/>
      <c r="J233" s="2"/>
    </row>
    <row r="234" spans="6:10" ht="15.75" customHeight="1">
      <c r="F234" s="112"/>
      <c r="J234" s="2"/>
    </row>
    <row r="235" spans="6:10" ht="15.75" customHeight="1">
      <c r="F235" s="112"/>
      <c r="J235" s="2"/>
    </row>
    <row r="236" spans="6:10" ht="15.75" customHeight="1">
      <c r="F236" s="112"/>
      <c r="J236" s="2"/>
    </row>
    <row r="237" spans="6:10" ht="15.75" customHeight="1">
      <c r="F237" s="112"/>
      <c r="J237" s="2"/>
    </row>
    <row r="238" spans="6:10" ht="15.75" customHeight="1">
      <c r="F238" s="112"/>
      <c r="J238" s="2"/>
    </row>
    <row r="239" spans="6:10" ht="15.75" customHeight="1">
      <c r="F239" s="112"/>
      <c r="J239" s="2"/>
    </row>
    <row r="240" spans="6:10" ht="15.75" customHeight="1">
      <c r="F240" s="112"/>
      <c r="J240" s="2"/>
    </row>
    <row r="241" spans="6:10" ht="15.75" customHeight="1">
      <c r="F241" s="112"/>
      <c r="J241" s="2"/>
    </row>
    <row r="242" spans="6:10" ht="15.75" customHeight="1">
      <c r="F242" s="112"/>
      <c r="J242" s="2"/>
    </row>
    <row r="243" spans="6:10" ht="15.75" customHeight="1">
      <c r="F243" s="112"/>
      <c r="J243" s="2"/>
    </row>
    <row r="244" spans="6:10" ht="15.75" customHeight="1">
      <c r="F244" s="112"/>
      <c r="J244" s="2"/>
    </row>
    <row r="245" spans="6:10" ht="15.75" customHeight="1">
      <c r="F245" s="112"/>
      <c r="J245" s="2"/>
    </row>
    <row r="246" spans="6:10" ht="15.75" customHeight="1">
      <c r="F246" s="112"/>
      <c r="J246" s="2"/>
    </row>
    <row r="247" spans="6:10" ht="15.75" customHeight="1">
      <c r="F247" s="112"/>
      <c r="J247" s="2"/>
    </row>
    <row r="248" spans="6:10" ht="15.75" customHeight="1">
      <c r="F248" s="112"/>
      <c r="J248" s="2"/>
    </row>
    <row r="249" spans="6:10" ht="15.75" customHeight="1">
      <c r="F249" s="112"/>
      <c r="J249" s="2"/>
    </row>
    <row r="250" spans="6:10" ht="15.75" customHeight="1">
      <c r="F250" s="112"/>
      <c r="J250" s="2"/>
    </row>
    <row r="251" spans="6:10" ht="15.75" customHeight="1">
      <c r="F251" s="112"/>
      <c r="J251" s="2"/>
    </row>
    <row r="252" spans="6:10" ht="15.75" customHeight="1">
      <c r="F252" s="112"/>
      <c r="J252" s="2"/>
    </row>
    <row r="253" spans="6:10" ht="15.75" customHeight="1">
      <c r="F253" s="112"/>
      <c r="J253" s="2"/>
    </row>
    <row r="254" spans="6:10" ht="15.75" customHeight="1">
      <c r="F254" s="112"/>
      <c r="J254" s="2"/>
    </row>
    <row r="255" spans="6:10" ht="15.75" customHeight="1">
      <c r="F255" s="112"/>
      <c r="J255" s="2"/>
    </row>
    <row r="256" spans="6:10" ht="15.75" customHeight="1">
      <c r="F256" s="112"/>
      <c r="J256" s="2"/>
    </row>
    <row r="257" spans="6:10" ht="15.75" customHeight="1">
      <c r="F257" s="112"/>
      <c r="J257" s="2"/>
    </row>
    <row r="258" spans="6:10" ht="15.75" customHeight="1">
      <c r="F258" s="112"/>
      <c r="J258" s="2"/>
    </row>
    <row r="259" spans="6:10" ht="15.75" customHeight="1">
      <c r="F259" s="112"/>
      <c r="J259" s="2"/>
    </row>
    <row r="260" spans="6:10" ht="15.75" customHeight="1">
      <c r="F260" s="112"/>
      <c r="J260" s="2"/>
    </row>
    <row r="261" spans="6:10" ht="15.75" customHeight="1">
      <c r="F261" s="112"/>
      <c r="J261" s="2"/>
    </row>
    <row r="262" spans="6:10" ht="15.75" customHeight="1">
      <c r="F262" s="112"/>
      <c r="J262" s="2"/>
    </row>
    <row r="263" spans="6:10" ht="15.75" customHeight="1">
      <c r="F263" s="112"/>
      <c r="J263" s="2"/>
    </row>
    <row r="264" spans="6:10" ht="15.75" customHeight="1">
      <c r="F264" s="112"/>
      <c r="J264" s="2"/>
    </row>
    <row r="265" spans="6:10" ht="15.75" customHeight="1">
      <c r="F265" s="112"/>
      <c r="J265" s="2"/>
    </row>
    <row r="266" spans="6:10" ht="15.75" customHeight="1">
      <c r="F266" s="112"/>
      <c r="J266" s="2"/>
    </row>
    <row r="267" spans="6:10" ht="15.75" customHeight="1">
      <c r="F267" s="112"/>
      <c r="J267" s="2"/>
    </row>
    <row r="268" spans="6:10" ht="15.75" customHeight="1">
      <c r="F268" s="112"/>
      <c r="J268" s="2"/>
    </row>
    <row r="269" spans="6:10" ht="15.75" customHeight="1">
      <c r="F269" s="112"/>
      <c r="J269" s="2"/>
    </row>
    <row r="270" spans="6:10" ht="15.75" customHeight="1">
      <c r="F270" s="112"/>
      <c r="J270" s="2"/>
    </row>
    <row r="271" spans="6:10" ht="15.75" customHeight="1">
      <c r="F271" s="112"/>
      <c r="J271" s="2"/>
    </row>
    <row r="272" spans="6:10" ht="15.75" customHeight="1">
      <c r="F272" s="112"/>
      <c r="J272" s="2"/>
    </row>
    <row r="273" spans="6:10" ht="15.75" customHeight="1">
      <c r="F273" s="112"/>
      <c r="J273" s="2"/>
    </row>
    <row r="274" spans="6:10" ht="15.75" customHeight="1">
      <c r="F274" s="112"/>
      <c r="J274" s="2"/>
    </row>
    <row r="275" spans="6:10" ht="15.75" customHeight="1">
      <c r="F275" s="112"/>
      <c r="J275" s="2"/>
    </row>
    <row r="276" spans="6:10" ht="15.75" customHeight="1">
      <c r="F276" s="112"/>
      <c r="J276" s="2"/>
    </row>
    <row r="277" spans="6:10" ht="15.75" customHeight="1">
      <c r="F277" s="112"/>
      <c r="J277" s="2"/>
    </row>
    <row r="278" spans="6:10" ht="15.75" customHeight="1">
      <c r="F278" s="112"/>
      <c r="J278" s="2"/>
    </row>
    <row r="279" spans="6:10" ht="15.75" customHeight="1">
      <c r="F279" s="112"/>
      <c r="J279" s="2"/>
    </row>
    <row r="280" spans="6:10" ht="15.75" customHeight="1">
      <c r="F280" s="112"/>
      <c r="J280" s="2"/>
    </row>
    <row r="281" spans="6:10" ht="15.75" customHeight="1">
      <c r="F281" s="112"/>
      <c r="J281" s="2"/>
    </row>
    <row r="282" spans="6:10" ht="15.75" customHeight="1">
      <c r="F282" s="112"/>
      <c r="J282" s="2"/>
    </row>
    <row r="283" spans="6:10" ht="15.75" customHeight="1">
      <c r="F283" s="112"/>
      <c r="J283" s="2"/>
    </row>
    <row r="284" spans="6:10" ht="15.75" customHeight="1">
      <c r="F284" s="112"/>
      <c r="J284" s="2"/>
    </row>
    <row r="285" spans="6:10" ht="15.75" customHeight="1">
      <c r="F285" s="112"/>
      <c r="J285" s="2"/>
    </row>
    <row r="286" spans="6:10" ht="15.75" customHeight="1">
      <c r="F286" s="112"/>
      <c r="J286" s="2"/>
    </row>
    <row r="287" spans="6:10" ht="15.75" customHeight="1">
      <c r="F287" s="112"/>
      <c r="J287" s="2"/>
    </row>
    <row r="288" spans="6:10" ht="15.75" customHeight="1">
      <c r="F288" s="112"/>
      <c r="J288" s="2"/>
    </row>
    <row r="289" spans="6:10" ht="15.75" customHeight="1">
      <c r="F289" s="112"/>
      <c r="J289" s="2"/>
    </row>
    <row r="290" spans="6:10" ht="15.75" customHeight="1">
      <c r="F290" s="112"/>
      <c r="J290" s="2"/>
    </row>
    <row r="291" spans="6:10" ht="15.75" customHeight="1">
      <c r="F291" s="112"/>
      <c r="J291" s="2"/>
    </row>
    <row r="292" spans="6:10" ht="15.75" customHeight="1">
      <c r="F292" s="112"/>
      <c r="J292" s="2"/>
    </row>
    <row r="293" spans="6:10" ht="15.75" customHeight="1">
      <c r="F293" s="112"/>
      <c r="J293" s="2"/>
    </row>
    <row r="294" spans="6:10" ht="15.75" customHeight="1">
      <c r="F294" s="112"/>
      <c r="J294" s="2"/>
    </row>
    <row r="295" spans="6:10" ht="15.75" customHeight="1">
      <c r="F295" s="112"/>
      <c r="J295" s="2"/>
    </row>
    <row r="296" spans="6:10" ht="15.75" customHeight="1">
      <c r="F296" s="112"/>
      <c r="J296" s="2"/>
    </row>
    <row r="297" spans="6:10" ht="15.75" customHeight="1">
      <c r="F297" s="112"/>
      <c r="J297" s="2"/>
    </row>
    <row r="298" spans="6:10" ht="15.75" customHeight="1">
      <c r="F298" s="112"/>
      <c r="J298" s="2"/>
    </row>
    <row r="299" spans="6:10" ht="15.75" customHeight="1">
      <c r="F299" s="112"/>
      <c r="J299" s="2"/>
    </row>
    <row r="300" spans="6:10" ht="15.75" customHeight="1">
      <c r="F300" s="112"/>
      <c r="J300" s="2"/>
    </row>
    <row r="301" spans="6:10" ht="15.75" customHeight="1">
      <c r="F301" s="112"/>
      <c r="J301" s="2"/>
    </row>
    <row r="302" spans="6:10" ht="15.75" customHeight="1">
      <c r="F302" s="112"/>
      <c r="J302" s="2"/>
    </row>
    <row r="303" spans="6:10" ht="15.75" customHeight="1">
      <c r="F303" s="112"/>
      <c r="J303" s="2"/>
    </row>
    <row r="304" spans="6:10" ht="15.75" customHeight="1">
      <c r="F304" s="112"/>
      <c r="J304" s="2"/>
    </row>
    <row r="305" spans="6:10" ht="15.75" customHeight="1">
      <c r="F305" s="112"/>
      <c r="J305" s="2"/>
    </row>
    <row r="306" spans="6:10" ht="15.75" customHeight="1">
      <c r="F306" s="112"/>
      <c r="J306" s="2"/>
    </row>
    <row r="307" spans="6:10" ht="15.75" customHeight="1">
      <c r="F307" s="112"/>
      <c r="J307" s="2"/>
    </row>
    <row r="308" spans="6:10" ht="15.75" customHeight="1">
      <c r="F308" s="112"/>
      <c r="J308" s="2"/>
    </row>
    <row r="309" spans="6:10" ht="15.75" customHeight="1">
      <c r="F309" s="112"/>
      <c r="J309" s="2"/>
    </row>
    <row r="310" spans="6:10" ht="15.75" customHeight="1">
      <c r="F310" s="112"/>
      <c r="J310" s="2"/>
    </row>
    <row r="311" spans="6:10" ht="15.75" customHeight="1">
      <c r="F311" s="112"/>
      <c r="J311" s="2"/>
    </row>
    <row r="312" spans="6:10" ht="15.75" customHeight="1">
      <c r="F312" s="112"/>
      <c r="J312" s="2"/>
    </row>
    <row r="313" spans="6:10" ht="15.75" customHeight="1">
      <c r="F313" s="112"/>
      <c r="J313" s="2"/>
    </row>
    <row r="314" spans="6:10" ht="15.75" customHeight="1">
      <c r="F314" s="112"/>
      <c r="J314" s="2"/>
    </row>
    <row r="315" spans="6:10" ht="15.75" customHeight="1">
      <c r="F315" s="112"/>
      <c r="J315" s="2"/>
    </row>
    <row r="316" spans="6:10" ht="15.75" customHeight="1">
      <c r="F316" s="112"/>
      <c r="J316" s="2"/>
    </row>
    <row r="317" spans="6:10" ht="15.75" customHeight="1">
      <c r="F317" s="112"/>
      <c r="J317" s="2"/>
    </row>
    <row r="318" spans="6:10" ht="15.75" customHeight="1">
      <c r="F318" s="112"/>
      <c r="J318" s="2"/>
    </row>
    <row r="319" spans="6:10" ht="15.75" customHeight="1">
      <c r="F319" s="112"/>
      <c r="J319" s="2"/>
    </row>
    <row r="320" spans="6:10" ht="15.75" customHeight="1">
      <c r="F320" s="112"/>
      <c r="J320" s="2"/>
    </row>
    <row r="321" spans="6:10" ht="15.75" customHeight="1">
      <c r="F321" s="112"/>
      <c r="J321" s="2"/>
    </row>
    <row r="322" spans="6:10" ht="15.75" customHeight="1">
      <c r="F322" s="112"/>
      <c r="J322" s="2"/>
    </row>
    <row r="323" spans="6:10" ht="15.75" customHeight="1">
      <c r="F323" s="112"/>
      <c r="J323" s="2"/>
    </row>
    <row r="324" spans="6:10" ht="15.75" customHeight="1">
      <c r="F324" s="112"/>
      <c r="J324" s="2"/>
    </row>
    <row r="325" spans="6:10" ht="15.75" customHeight="1">
      <c r="F325" s="112"/>
      <c r="J325" s="2"/>
    </row>
    <row r="326" spans="6:10" ht="15.75" customHeight="1">
      <c r="F326" s="112"/>
      <c r="J326" s="2"/>
    </row>
    <row r="327" spans="6:10" ht="15.75" customHeight="1">
      <c r="F327" s="112"/>
      <c r="J327" s="2"/>
    </row>
    <row r="328" spans="6:10" ht="15.75" customHeight="1">
      <c r="F328" s="112"/>
      <c r="J328" s="2"/>
    </row>
    <row r="329" spans="6:10" ht="15.75" customHeight="1">
      <c r="F329" s="112"/>
      <c r="J329" s="2"/>
    </row>
    <row r="330" spans="6:10" ht="15.75" customHeight="1">
      <c r="F330" s="112"/>
      <c r="J330" s="2"/>
    </row>
    <row r="331" spans="6:10" ht="15.75" customHeight="1">
      <c r="F331" s="112"/>
      <c r="J331" s="2"/>
    </row>
    <row r="332" spans="6:10" ht="15.75" customHeight="1">
      <c r="F332" s="112"/>
      <c r="J332" s="2"/>
    </row>
    <row r="333" spans="6:10" ht="15.75" customHeight="1">
      <c r="F333" s="112"/>
      <c r="J333" s="2"/>
    </row>
    <row r="334" spans="6:10" ht="15.75" customHeight="1">
      <c r="F334" s="112"/>
      <c r="J334" s="2"/>
    </row>
    <row r="335" spans="6:10" ht="15.75" customHeight="1">
      <c r="F335" s="112"/>
      <c r="J335" s="2"/>
    </row>
    <row r="336" spans="6:10" ht="15.75" customHeight="1">
      <c r="F336" s="112"/>
      <c r="J336" s="2"/>
    </row>
    <row r="337" spans="6:10" ht="15.75" customHeight="1">
      <c r="F337" s="112"/>
      <c r="J337" s="2"/>
    </row>
    <row r="338" spans="6:10" ht="15.75" customHeight="1">
      <c r="F338" s="112"/>
      <c r="J338" s="2"/>
    </row>
    <row r="339" spans="6:10" ht="15.75" customHeight="1">
      <c r="F339" s="112"/>
      <c r="J339" s="2"/>
    </row>
    <row r="340" spans="6:10" ht="15.75" customHeight="1">
      <c r="F340" s="112"/>
      <c r="J340" s="2"/>
    </row>
    <row r="341" spans="6:10" ht="15.75" customHeight="1">
      <c r="F341" s="112"/>
      <c r="J341" s="2"/>
    </row>
    <row r="342" spans="6:10" ht="15.75" customHeight="1">
      <c r="F342" s="112"/>
      <c r="J342" s="2"/>
    </row>
    <row r="343" spans="6:10" ht="15.75" customHeight="1">
      <c r="F343" s="112"/>
      <c r="J343" s="2"/>
    </row>
    <row r="344" spans="6:10" ht="15.75" customHeight="1">
      <c r="F344" s="112"/>
      <c r="J344" s="2"/>
    </row>
    <row r="345" spans="6:10" ht="15.75" customHeight="1">
      <c r="F345" s="112"/>
      <c r="J345" s="2"/>
    </row>
    <row r="346" spans="6:10" ht="15.75" customHeight="1">
      <c r="F346" s="112"/>
      <c r="J346" s="2"/>
    </row>
    <row r="347" spans="6:10" ht="15.75" customHeight="1">
      <c r="F347" s="112"/>
      <c r="J347" s="2"/>
    </row>
    <row r="348" spans="6:10" ht="15.75" customHeight="1">
      <c r="F348" s="112"/>
      <c r="J348" s="2"/>
    </row>
    <row r="349" spans="6:10" ht="15.75" customHeight="1">
      <c r="F349" s="112"/>
      <c r="J349" s="2"/>
    </row>
    <row r="350" spans="6:10" ht="15.75" customHeight="1">
      <c r="F350" s="112"/>
      <c r="J350" s="2"/>
    </row>
    <row r="351" spans="6:10" ht="15.75" customHeight="1">
      <c r="F351" s="112"/>
      <c r="J351" s="2"/>
    </row>
    <row r="352" spans="6:10" ht="15.75" customHeight="1">
      <c r="F352" s="112"/>
      <c r="J352" s="2"/>
    </row>
    <row r="353" spans="6:10" ht="15.75" customHeight="1">
      <c r="F353" s="112"/>
      <c r="J353" s="2"/>
    </row>
    <row r="354" spans="6:10" ht="15.75" customHeight="1">
      <c r="F354" s="112"/>
      <c r="J354" s="2"/>
    </row>
    <row r="355" spans="6:10" ht="15.75" customHeight="1">
      <c r="F355" s="112"/>
      <c r="J355" s="2"/>
    </row>
    <row r="356" spans="6:10" ht="15.75" customHeight="1">
      <c r="F356" s="112"/>
      <c r="J356" s="2"/>
    </row>
    <row r="357" spans="6:10" ht="15.75" customHeight="1">
      <c r="F357" s="112"/>
      <c r="J357" s="2"/>
    </row>
    <row r="358" spans="6:10" ht="15.75" customHeight="1">
      <c r="F358" s="112"/>
      <c r="J358" s="2"/>
    </row>
    <row r="359" spans="6:10" ht="15.75" customHeight="1">
      <c r="F359" s="112"/>
      <c r="J359" s="2"/>
    </row>
    <row r="360" spans="6:10" ht="15.75" customHeight="1">
      <c r="F360" s="112"/>
      <c r="J360" s="2"/>
    </row>
    <row r="361" spans="6:10" ht="15.75" customHeight="1">
      <c r="F361" s="112"/>
      <c r="J361" s="2"/>
    </row>
    <row r="362" spans="6:10" ht="15.75" customHeight="1">
      <c r="F362" s="112"/>
      <c r="J362" s="2"/>
    </row>
    <row r="363" spans="6:10" ht="15.75" customHeight="1">
      <c r="F363" s="112"/>
      <c r="J363" s="2"/>
    </row>
    <row r="364" spans="6:10" ht="15.75" customHeight="1">
      <c r="F364" s="112"/>
      <c r="J364" s="2"/>
    </row>
    <row r="365" spans="6:10" ht="15.75" customHeight="1">
      <c r="F365" s="112"/>
      <c r="J365" s="2"/>
    </row>
    <row r="366" spans="6:10" ht="15.75" customHeight="1">
      <c r="F366" s="112"/>
      <c r="J366" s="2"/>
    </row>
    <row r="367" spans="6:10" ht="15.75" customHeight="1">
      <c r="F367" s="112"/>
      <c r="J367" s="2"/>
    </row>
    <row r="368" spans="6:10" ht="15.75" customHeight="1">
      <c r="F368" s="112"/>
      <c r="J368" s="2"/>
    </row>
    <row r="369" spans="6:10" ht="15.75" customHeight="1">
      <c r="F369" s="112"/>
      <c r="J369" s="2"/>
    </row>
    <row r="370" spans="6:10" ht="15.75" customHeight="1">
      <c r="F370" s="112"/>
      <c r="J370" s="2"/>
    </row>
    <row r="371" spans="6:10" ht="15.75" customHeight="1">
      <c r="F371" s="112"/>
      <c r="J371" s="2"/>
    </row>
    <row r="372" spans="6:10" ht="15.75" customHeight="1">
      <c r="F372" s="112"/>
      <c r="J372" s="2"/>
    </row>
    <row r="373" spans="6:10" ht="15.75" customHeight="1">
      <c r="F373" s="112"/>
      <c r="J373" s="2"/>
    </row>
    <row r="374" spans="6:10" ht="15.75" customHeight="1">
      <c r="F374" s="112"/>
      <c r="J374" s="2"/>
    </row>
    <row r="375" spans="6:10" ht="15.75" customHeight="1">
      <c r="F375" s="112"/>
      <c r="J375" s="2"/>
    </row>
    <row r="376" spans="6:10" ht="15.75" customHeight="1">
      <c r="F376" s="112"/>
      <c r="J376" s="2"/>
    </row>
    <row r="377" spans="6:10" ht="15.75" customHeight="1">
      <c r="F377" s="112"/>
      <c r="J377" s="2"/>
    </row>
    <row r="378" spans="6:10" ht="15.75" customHeight="1">
      <c r="F378" s="112"/>
      <c r="J378" s="2"/>
    </row>
    <row r="379" spans="6:10" ht="15.75" customHeight="1">
      <c r="F379" s="112"/>
      <c r="J379" s="2"/>
    </row>
    <row r="380" spans="6:10" ht="15.75" customHeight="1">
      <c r="F380" s="112"/>
      <c r="J380" s="2"/>
    </row>
    <row r="381" spans="6:10" ht="15.75" customHeight="1">
      <c r="F381" s="112"/>
      <c r="J381" s="2"/>
    </row>
    <row r="382" spans="6:10" ht="15.75" customHeight="1">
      <c r="F382" s="112"/>
      <c r="J382" s="2"/>
    </row>
    <row r="383" spans="6:10" ht="15.75" customHeight="1">
      <c r="F383" s="112"/>
      <c r="J383" s="2"/>
    </row>
    <row r="384" spans="6:10" ht="15.75" customHeight="1">
      <c r="F384" s="112"/>
      <c r="J384" s="2"/>
    </row>
    <row r="385" spans="6:10" ht="15.75" customHeight="1">
      <c r="F385" s="112"/>
      <c r="J385" s="2"/>
    </row>
    <row r="386" spans="6:10" ht="15.75" customHeight="1">
      <c r="F386" s="112"/>
      <c r="J386" s="2"/>
    </row>
    <row r="387" spans="6:10" ht="15.75" customHeight="1">
      <c r="F387" s="112"/>
      <c r="J387" s="2"/>
    </row>
    <row r="388" spans="6:10" ht="15.75" customHeight="1">
      <c r="F388" s="112"/>
      <c r="J388" s="2"/>
    </row>
    <row r="389" spans="6:10" ht="15.75" customHeight="1">
      <c r="F389" s="112"/>
      <c r="J389" s="2"/>
    </row>
    <row r="390" spans="6:10" ht="15.75" customHeight="1">
      <c r="F390" s="112"/>
      <c r="J390" s="2"/>
    </row>
    <row r="391" spans="6:10" ht="15.75" customHeight="1">
      <c r="F391" s="112"/>
      <c r="J391" s="2"/>
    </row>
    <row r="392" spans="6:10" ht="15.75" customHeight="1">
      <c r="F392" s="112"/>
      <c r="J392" s="2"/>
    </row>
    <row r="393" spans="6:10" ht="15.75" customHeight="1">
      <c r="F393" s="112"/>
      <c r="J393" s="2"/>
    </row>
    <row r="394" spans="6:10" ht="15.75" customHeight="1">
      <c r="F394" s="112"/>
      <c r="J394" s="2"/>
    </row>
    <row r="395" spans="6:10" ht="15.75" customHeight="1">
      <c r="F395" s="112"/>
      <c r="J395" s="2"/>
    </row>
    <row r="396" spans="6:10" ht="15.75" customHeight="1">
      <c r="F396" s="112"/>
      <c r="J396" s="2"/>
    </row>
    <row r="397" spans="6:10" ht="15.75" customHeight="1">
      <c r="F397" s="112"/>
      <c r="J397" s="2"/>
    </row>
    <row r="398" spans="6:10" ht="15.75" customHeight="1">
      <c r="F398" s="112"/>
      <c r="J398" s="2"/>
    </row>
    <row r="399" spans="6:10" ht="15.75" customHeight="1">
      <c r="F399" s="112"/>
      <c r="J399" s="2"/>
    </row>
    <row r="400" spans="6:10" ht="15.75" customHeight="1">
      <c r="F400" s="112"/>
      <c r="J400" s="2"/>
    </row>
    <row r="401" spans="6:10" ht="15.75" customHeight="1">
      <c r="F401" s="112"/>
      <c r="J401" s="2"/>
    </row>
    <row r="402" spans="6:10" ht="15.75" customHeight="1">
      <c r="F402" s="112"/>
      <c r="J402" s="2"/>
    </row>
    <row r="403" spans="6:10" ht="15.75" customHeight="1">
      <c r="F403" s="112"/>
      <c r="J403" s="2"/>
    </row>
    <row r="404" spans="6:10" ht="15.75" customHeight="1">
      <c r="F404" s="112"/>
      <c r="J404" s="2"/>
    </row>
    <row r="405" spans="6:10" ht="15.75" customHeight="1">
      <c r="F405" s="112"/>
      <c r="J405" s="2"/>
    </row>
    <row r="406" spans="6:10" ht="15.75" customHeight="1">
      <c r="F406" s="112"/>
      <c r="J406" s="2"/>
    </row>
    <row r="407" spans="6:10" ht="15.75" customHeight="1">
      <c r="F407" s="112"/>
      <c r="J407" s="2"/>
    </row>
    <row r="408" spans="6:10" ht="15.75" customHeight="1">
      <c r="F408" s="112"/>
      <c r="J408" s="2"/>
    </row>
    <row r="409" spans="6:10" ht="15.75" customHeight="1">
      <c r="F409" s="112"/>
      <c r="J409" s="2"/>
    </row>
    <row r="410" spans="6:10" ht="15.75" customHeight="1">
      <c r="F410" s="112"/>
      <c r="J410" s="2"/>
    </row>
    <row r="411" spans="6:10" ht="15.75" customHeight="1">
      <c r="F411" s="112"/>
      <c r="J411" s="2"/>
    </row>
    <row r="412" spans="6:10" ht="15.75" customHeight="1">
      <c r="F412" s="112"/>
      <c r="J412" s="2"/>
    </row>
    <row r="413" spans="6:10" ht="15.75" customHeight="1">
      <c r="F413" s="112"/>
      <c r="J413" s="2"/>
    </row>
    <row r="414" spans="6:10" ht="15.75" customHeight="1">
      <c r="F414" s="112"/>
      <c r="J414" s="2"/>
    </row>
    <row r="415" spans="6:10" ht="15.75" customHeight="1">
      <c r="F415" s="112"/>
      <c r="J415" s="2"/>
    </row>
    <row r="416" spans="6:10" ht="15.75" customHeight="1">
      <c r="F416" s="112"/>
      <c r="J416" s="2"/>
    </row>
    <row r="417" spans="6:10" ht="15.75" customHeight="1">
      <c r="F417" s="112"/>
      <c r="J417" s="2"/>
    </row>
    <row r="418" spans="6:10" ht="15.75" customHeight="1">
      <c r="F418" s="112"/>
      <c r="J418" s="2"/>
    </row>
    <row r="419" spans="6:10" ht="15.75" customHeight="1">
      <c r="F419" s="112"/>
      <c r="J419" s="2"/>
    </row>
    <row r="420" spans="6:10" ht="15.75" customHeight="1">
      <c r="F420" s="112"/>
      <c r="J420" s="2"/>
    </row>
    <row r="421" spans="6:10" ht="15.75" customHeight="1">
      <c r="F421" s="112"/>
      <c r="J421" s="2"/>
    </row>
    <row r="422" spans="6:10" ht="15.75" customHeight="1">
      <c r="F422" s="112"/>
      <c r="J422" s="2"/>
    </row>
    <row r="423" spans="6:10" ht="15.75" customHeight="1">
      <c r="F423" s="112"/>
      <c r="J423" s="2"/>
    </row>
    <row r="424" spans="6:10" ht="15.75" customHeight="1">
      <c r="F424" s="112"/>
      <c r="J424" s="2"/>
    </row>
    <row r="425" spans="6:10" ht="15.75" customHeight="1">
      <c r="F425" s="112"/>
      <c r="J425" s="2"/>
    </row>
    <row r="426" spans="6:10" ht="15.75" customHeight="1">
      <c r="F426" s="112"/>
      <c r="J426" s="2"/>
    </row>
    <row r="427" spans="6:10" ht="15.75" customHeight="1">
      <c r="F427" s="112"/>
      <c r="J427" s="2"/>
    </row>
    <row r="428" spans="6:10" ht="15.75" customHeight="1">
      <c r="F428" s="112"/>
      <c r="J428" s="2"/>
    </row>
    <row r="429" spans="6:10" ht="15.75" customHeight="1">
      <c r="F429" s="112"/>
      <c r="J429" s="2"/>
    </row>
    <row r="430" spans="6:10" ht="15.75" customHeight="1">
      <c r="F430" s="112"/>
      <c r="J430" s="2"/>
    </row>
    <row r="431" spans="6:10" ht="15.75" customHeight="1">
      <c r="F431" s="112"/>
      <c r="J431" s="2"/>
    </row>
    <row r="432" spans="6:10" ht="15.75" customHeight="1">
      <c r="F432" s="112"/>
      <c r="J432" s="2"/>
    </row>
    <row r="433" spans="6:10" ht="15.75" customHeight="1">
      <c r="F433" s="112"/>
      <c r="J433" s="2"/>
    </row>
    <row r="434" spans="6:10" ht="15.75" customHeight="1">
      <c r="F434" s="112"/>
      <c r="J434" s="2"/>
    </row>
    <row r="435" spans="6:10" ht="15.75" customHeight="1">
      <c r="F435" s="112"/>
      <c r="J435" s="2"/>
    </row>
    <row r="436" spans="6:10" ht="15.75" customHeight="1">
      <c r="F436" s="112"/>
      <c r="J436" s="2"/>
    </row>
    <row r="437" spans="6:10" ht="15.75" customHeight="1">
      <c r="F437" s="112"/>
      <c r="J437" s="2"/>
    </row>
    <row r="438" spans="6:10" ht="15.75" customHeight="1">
      <c r="F438" s="112"/>
      <c r="J438" s="2"/>
    </row>
    <row r="439" spans="6:10" ht="15.75" customHeight="1">
      <c r="F439" s="112"/>
      <c r="J439" s="2"/>
    </row>
    <row r="440" spans="6:10" ht="15.75" customHeight="1">
      <c r="F440" s="112"/>
      <c r="J440" s="2"/>
    </row>
    <row r="441" spans="6:10" ht="15.75" customHeight="1">
      <c r="F441" s="112"/>
      <c r="J441" s="2"/>
    </row>
    <row r="442" spans="6:10" ht="15.75" customHeight="1">
      <c r="F442" s="112"/>
      <c r="J442" s="2"/>
    </row>
    <row r="443" spans="6:10" ht="15.75" customHeight="1">
      <c r="F443" s="112"/>
      <c r="J443" s="2"/>
    </row>
    <row r="444" spans="6:10" ht="15.75" customHeight="1">
      <c r="F444" s="112"/>
      <c r="J444" s="2"/>
    </row>
    <row r="445" spans="6:10" ht="15.75" customHeight="1">
      <c r="F445" s="112"/>
      <c r="J445" s="2"/>
    </row>
    <row r="446" spans="6:10" ht="15.75" customHeight="1">
      <c r="F446" s="112"/>
      <c r="J446" s="2"/>
    </row>
    <row r="447" spans="6:10" ht="15.75" customHeight="1">
      <c r="F447" s="112"/>
      <c r="J447" s="2"/>
    </row>
    <row r="448" spans="6:10" ht="15.75" customHeight="1">
      <c r="F448" s="112"/>
      <c r="J448" s="2"/>
    </row>
    <row r="449" spans="6:10" ht="15.75" customHeight="1">
      <c r="F449" s="112"/>
      <c r="J449" s="2"/>
    </row>
    <row r="450" spans="6:10" ht="15.75" customHeight="1">
      <c r="F450" s="112"/>
      <c r="J450" s="2"/>
    </row>
    <row r="451" spans="6:10" ht="15.75" customHeight="1">
      <c r="F451" s="112"/>
      <c r="J451" s="2"/>
    </row>
    <row r="452" spans="6:10" ht="15.75" customHeight="1">
      <c r="F452" s="112"/>
      <c r="J452" s="2"/>
    </row>
    <row r="453" spans="6:10" ht="15.75" customHeight="1">
      <c r="F453" s="112"/>
      <c r="J453" s="2"/>
    </row>
    <row r="454" spans="6:10" ht="15.75" customHeight="1">
      <c r="F454" s="112"/>
      <c r="J454" s="2"/>
    </row>
    <row r="455" spans="6:10" ht="15.75" customHeight="1">
      <c r="F455" s="112"/>
      <c r="J455" s="2"/>
    </row>
    <row r="456" spans="6:10" ht="15.75" customHeight="1">
      <c r="F456" s="112"/>
      <c r="J456" s="2"/>
    </row>
    <row r="457" spans="6:10" ht="15.75" customHeight="1">
      <c r="F457" s="112"/>
      <c r="J457" s="2"/>
    </row>
    <row r="458" spans="6:10" ht="15.75" customHeight="1">
      <c r="F458" s="112"/>
      <c r="J458" s="2"/>
    </row>
    <row r="459" spans="6:10" ht="15.75" customHeight="1">
      <c r="F459" s="112"/>
      <c r="J459" s="2"/>
    </row>
    <row r="460" spans="6:10" ht="15.75" customHeight="1">
      <c r="F460" s="112"/>
      <c r="J460" s="2"/>
    </row>
    <row r="461" spans="6:10" ht="15.75" customHeight="1">
      <c r="F461" s="112"/>
      <c r="J461" s="2"/>
    </row>
    <row r="462" spans="6:10" ht="15.75" customHeight="1">
      <c r="F462" s="112"/>
      <c r="J462" s="2"/>
    </row>
    <row r="463" spans="6:10" ht="15.75" customHeight="1">
      <c r="F463" s="112"/>
      <c r="J463" s="2"/>
    </row>
    <row r="464" spans="6:10" ht="15.75" customHeight="1">
      <c r="F464" s="112"/>
      <c r="J464" s="2"/>
    </row>
    <row r="465" spans="6:10" ht="15.75" customHeight="1">
      <c r="F465" s="112"/>
      <c r="J465" s="2"/>
    </row>
    <row r="466" spans="6:10" ht="15.75" customHeight="1">
      <c r="F466" s="112"/>
      <c r="J466" s="2"/>
    </row>
    <row r="467" spans="6:10" ht="15.75" customHeight="1">
      <c r="F467" s="112"/>
      <c r="J467" s="2"/>
    </row>
    <row r="468" spans="6:10" ht="15.75" customHeight="1">
      <c r="F468" s="112"/>
      <c r="J468" s="2"/>
    </row>
    <row r="469" spans="6:10" ht="15.75" customHeight="1">
      <c r="F469" s="112"/>
      <c r="J469" s="2"/>
    </row>
    <row r="470" spans="6:10" ht="15.75" customHeight="1">
      <c r="F470" s="112"/>
      <c r="J470" s="2"/>
    </row>
    <row r="471" spans="6:10" ht="15.75" customHeight="1">
      <c r="F471" s="112"/>
      <c r="J471" s="2"/>
    </row>
    <row r="472" spans="6:10" ht="15.75" customHeight="1">
      <c r="F472" s="112"/>
      <c r="J472" s="2"/>
    </row>
    <row r="473" spans="6:10" ht="15.75" customHeight="1">
      <c r="F473" s="112"/>
      <c r="J473" s="2"/>
    </row>
    <row r="474" spans="6:10" ht="15.75" customHeight="1">
      <c r="F474" s="112"/>
      <c r="J474" s="2"/>
    </row>
    <row r="475" spans="6:10" ht="15.75" customHeight="1">
      <c r="F475" s="112"/>
      <c r="J475" s="2"/>
    </row>
    <row r="476" spans="6:10" ht="15.75" customHeight="1">
      <c r="F476" s="112"/>
      <c r="J476" s="2"/>
    </row>
    <row r="477" spans="6:10" ht="15.75" customHeight="1">
      <c r="F477" s="112"/>
      <c r="J477" s="2"/>
    </row>
    <row r="478" spans="6:10" ht="15.75" customHeight="1">
      <c r="F478" s="112"/>
      <c r="J478" s="2"/>
    </row>
    <row r="479" spans="6:10" ht="15.75" customHeight="1">
      <c r="F479" s="112"/>
      <c r="J479" s="2"/>
    </row>
    <row r="480" spans="6:10" ht="15.75" customHeight="1">
      <c r="F480" s="112"/>
      <c r="J480" s="2"/>
    </row>
    <row r="481" spans="6:10" ht="15.75" customHeight="1">
      <c r="F481" s="112"/>
      <c r="J481" s="2"/>
    </row>
    <row r="482" spans="6:10" ht="15.75" customHeight="1">
      <c r="F482" s="112"/>
      <c r="J482" s="2"/>
    </row>
    <row r="483" spans="6:10" ht="15.75" customHeight="1">
      <c r="F483" s="112"/>
      <c r="J483" s="2"/>
    </row>
    <row r="484" spans="6:10" ht="15.75" customHeight="1">
      <c r="F484" s="112"/>
      <c r="J484" s="2"/>
    </row>
    <row r="485" spans="6:10" ht="15.75" customHeight="1">
      <c r="F485" s="112"/>
      <c r="J485" s="2"/>
    </row>
    <row r="486" spans="6:10" ht="15.75" customHeight="1">
      <c r="F486" s="112"/>
      <c r="J486" s="2"/>
    </row>
    <row r="487" spans="6:10" ht="15.75" customHeight="1">
      <c r="F487" s="112"/>
      <c r="J487" s="2"/>
    </row>
    <row r="488" spans="6:10" ht="15.75" customHeight="1">
      <c r="F488" s="112"/>
      <c r="J488" s="2"/>
    </row>
    <row r="489" spans="6:10" ht="15.75" customHeight="1">
      <c r="F489" s="112"/>
      <c r="J489" s="2"/>
    </row>
    <row r="490" spans="6:10" ht="15.75" customHeight="1">
      <c r="F490" s="112"/>
      <c r="J490" s="2"/>
    </row>
    <row r="491" spans="6:10" ht="15.75" customHeight="1">
      <c r="F491" s="112"/>
      <c r="J491" s="2"/>
    </row>
    <row r="492" spans="6:10" ht="15.75" customHeight="1">
      <c r="F492" s="112"/>
      <c r="J492" s="2"/>
    </row>
    <row r="493" spans="6:10" ht="15.75" customHeight="1">
      <c r="F493" s="112"/>
      <c r="J493" s="2"/>
    </row>
    <row r="494" spans="6:10" ht="15.75" customHeight="1">
      <c r="F494" s="112"/>
      <c r="J494" s="2"/>
    </row>
    <row r="495" spans="6:10" ht="15.75" customHeight="1">
      <c r="F495" s="112"/>
      <c r="J495" s="2"/>
    </row>
    <row r="496" spans="6:10" ht="15.75" customHeight="1">
      <c r="F496" s="112"/>
      <c r="J496" s="2"/>
    </row>
    <row r="497" spans="6:10" ht="15.75" customHeight="1">
      <c r="F497" s="112"/>
      <c r="J497" s="2"/>
    </row>
    <row r="498" spans="6:10" ht="15.75" customHeight="1">
      <c r="F498" s="112"/>
      <c r="J498" s="2"/>
    </row>
    <row r="499" spans="6:10" ht="15.75" customHeight="1">
      <c r="F499" s="112"/>
      <c r="J499" s="2"/>
    </row>
    <row r="500" spans="6:10" ht="15.75" customHeight="1">
      <c r="F500" s="112"/>
      <c r="J500" s="2"/>
    </row>
    <row r="501" spans="6:10" ht="15.75" customHeight="1">
      <c r="F501" s="112"/>
      <c r="J501" s="2"/>
    </row>
    <row r="502" spans="6:10" ht="15.75" customHeight="1">
      <c r="F502" s="112"/>
      <c r="J502" s="2"/>
    </row>
    <row r="503" spans="6:10" ht="15.75" customHeight="1">
      <c r="F503" s="112"/>
      <c r="J503" s="2"/>
    </row>
    <row r="504" spans="6:10" ht="15.75" customHeight="1">
      <c r="F504" s="112"/>
      <c r="J504" s="2"/>
    </row>
    <row r="505" spans="6:10" ht="15.75" customHeight="1">
      <c r="F505" s="112"/>
      <c r="J505" s="2"/>
    </row>
    <row r="506" spans="6:10" ht="15.75" customHeight="1">
      <c r="F506" s="112"/>
      <c r="J506" s="2"/>
    </row>
    <row r="507" spans="6:10" ht="15.75" customHeight="1">
      <c r="F507" s="112"/>
      <c r="J507" s="2"/>
    </row>
    <row r="508" spans="6:10" ht="15.75" customHeight="1">
      <c r="F508" s="112"/>
      <c r="J508" s="2"/>
    </row>
    <row r="509" spans="6:10" ht="15.75" customHeight="1">
      <c r="F509" s="112"/>
      <c r="J509" s="2"/>
    </row>
    <row r="510" spans="6:10" ht="15.75" customHeight="1">
      <c r="F510" s="112"/>
      <c r="J510" s="2"/>
    </row>
    <row r="511" spans="6:10" ht="15.75" customHeight="1">
      <c r="F511" s="112"/>
      <c r="J511" s="2"/>
    </row>
    <row r="512" spans="6:10" ht="15.75" customHeight="1">
      <c r="F512" s="112"/>
      <c r="J512" s="2"/>
    </row>
    <row r="513" spans="6:10" ht="15.75" customHeight="1">
      <c r="F513" s="112"/>
      <c r="J513" s="2"/>
    </row>
    <row r="514" spans="6:10" ht="15.75" customHeight="1">
      <c r="F514" s="112"/>
      <c r="J514" s="2"/>
    </row>
    <row r="515" spans="6:10" ht="15.75" customHeight="1">
      <c r="F515" s="112"/>
      <c r="J515" s="2"/>
    </row>
    <row r="516" spans="6:10" ht="15.75" customHeight="1">
      <c r="F516" s="112"/>
      <c r="J516" s="2"/>
    </row>
    <row r="517" spans="6:10" ht="15.75" customHeight="1">
      <c r="F517" s="112"/>
      <c r="J517" s="2"/>
    </row>
    <row r="518" spans="6:10" ht="15.75" customHeight="1">
      <c r="F518" s="112"/>
      <c r="J518" s="2"/>
    </row>
    <row r="519" spans="6:10" ht="15.75" customHeight="1">
      <c r="F519" s="112"/>
      <c r="J519" s="2"/>
    </row>
    <row r="520" spans="6:10" ht="15.75" customHeight="1">
      <c r="F520" s="112"/>
      <c r="J520" s="2"/>
    </row>
    <row r="521" spans="6:10" ht="15.75" customHeight="1">
      <c r="F521" s="112"/>
      <c r="J521" s="2"/>
    </row>
    <row r="522" spans="6:10" ht="15.75" customHeight="1">
      <c r="F522" s="112"/>
      <c r="J522" s="2"/>
    </row>
    <row r="523" spans="6:10" ht="15.75" customHeight="1">
      <c r="F523" s="112"/>
      <c r="J523" s="2"/>
    </row>
    <row r="524" spans="6:10" ht="15.75" customHeight="1">
      <c r="F524" s="112"/>
      <c r="J524" s="2"/>
    </row>
    <row r="525" spans="6:10" ht="15.75" customHeight="1">
      <c r="F525" s="112"/>
      <c r="J525" s="2"/>
    </row>
    <row r="526" spans="6:10" ht="15.75" customHeight="1">
      <c r="F526" s="112"/>
      <c r="J526" s="2"/>
    </row>
    <row r="527" spans="6:10" ht="15.75" customHeight="1">
      <c r="F527" s="112"/>
      <c r="J527" s="2"/>
    </row>
    <row r="528" spans="6:10" ht="15.75" customHeight="1">
      <c r="F528" s="112"/>
      <c r="J528" s="2"/>
    </row>
    <row r="529" spans="6:10" ht="15.75" customHeight="1">
      <c r="F529" s="112"/>
      <c r="J529" s="2"/>
    </row>
    <row r="530" spans="6:10" ht="15.75" customHeight="1">
      <c r="F530" s="112"/>
      <c r="J530" s="2"/>
    </row>
    <row r="531" spans="6:10" ht="15.75" customHeight="1">
      <c r="F531" s="112"/>
      <c r="J531" s="2"/>
    </row>
    <row r="532" spans="6:10" ht="15.75" customHeight="1">
      <c r="F532" s="112"/>
      <c r="J532" s="2"/>
    </row>
    <row r="533" spans="6:10" ht="15.75" customHeight="1">
      <c r="F533" s="112"/>
      <c r="J533" s="2"/>
    </row>
    <row r="534" spans="6:10" ht="15.75" customHeight="1">
      <c r="F534" s="112"/>
      <c r="J534" s="2"/>
    </row>
    <row r="535" spans="6:10" ht="15.75" customHeight="1">
      <c r="F535" s="112"/>
      <c r="J535" s="2"/>
    </row>
    <row r="536" spans="6:10" ht="15.75" customHeight="1">
      <c r="F536" s="112"/>
      <c r="J536" s="2"/>
    </row>
    <row r="537" spans="6:10" ht="15.75" customHeight="1">
      <c r="F537" s="112"/>
      <c r="J537" s="2"/>
    </row>
    <row r="538" spans="6:10" ht="15.75" customHeight="1">
      <c r="F538" s="112"/>
      <c r="J538" s="2"/>
    </row>
    <row r="539" spans="6:10" ht="15.75" customHeight="1">
      <c r="F539" s="112"/>
      <c r="J539" s="2"/>
    </row>
    <row r="540" spans="6:10" ht="15.75" customHeight="1">
      <c r="F540" s="112"/>
      <c r="J540" s="2"/>
    </row>
    <row r="541" spans="6:10" ht="15.75" customHeight="1">
      <c r="F541" s="112"/>
      <c r="J541" s="2"/>
    </row>
    <row r="542" spans="6:10" ht="15.75" customHeight="1">
      <c r="F542" s="112"/>
      <c r="J542" s="2"/>
    </row>
    <row r="543" spans="6:10" ht="15.75" customHeight="1">
      <c r="F543" s="112"/>
      <c r="J543" s="2"/>
    </row>
    <row r="544" spans="6:10" ht="15.75" customHeight="1">
      <c r="F544" s="112"/>
      <c r="J544" s="2"/>
    </row>
    <row r="545" spans="6:10" ht="15.75" customHeight="1">
      <c r="F545" s="112"/>
      <c r="J545" s="2"/>
    </row>
    <row r="546" spans="6:10" ht="15.75" customHeight="1">
      <c r="F546" s="112"/>
      <c r="J546" s="2"/>
    </row>
    <row r="547" spans="6:10" ht="15.75" customHeight="1">
      <c r="F547" s="112"/>
      <c r="J547" s="2"/>
    </row>
    <row r="548" spans="6:10" ht="15.75" customHeight="1">
      <c r="F548" s="112"/>
      <c r="J548" s="2"/>
    </row>
    <row r="549" spans="6:10" ht="15.75" customHeight="1">
      <c r="F549" s="112"/>
      <c r="J549" s="2"/>
    </row>
    <row r="550" spans="6:10" ht="15.75" customHeight="1">
      <c r="F550" s="112"/>
      <c r="J550" s="2"/>
    </row>
    <row r="551" spans="6:10" ht="15.75" customHeight="1">
      <c r="F551" s="112"/>
      <c r="J551" s="2"/>
    </row>
    <row r="552" spans="6:10" ht="15.75" customHeight="1">
      <c r="F552" s="112"/>
      <c r="J552" s="2"/>
    </row>
    <row r="553" spans="6:10" ht="15.75" customHeight="1">
      <c r="F553" s="112"/>
      <c r="J553" s="2"/>
    </row>
    <row r="554" spans="6:10" ht="15.75" customHeight="1">
      <c r="F554" s="112"/>
      <c r="J554" s="2"/>
    </row>
    <row r="555" spans="6:10" ht="15.75" customHeight="1">
      <c r="F555" s="112"/>
      <c r="J555" s="2"/>
    </row>
    <row r="556" spans="6:10" ht="15.75" customHeight="1">
      <c r="F556" s="112"/>
      <c r="J556" s="2"/>
    </row>
    <row r="557" spans="6:10" ht="15.75" customHeight="1">
      <c r="F557" s="112"/>
      <c r="J557" s="2"/>
    </row>
    <row r="558" spans="6:10" ht="15.75" customHeight="1">
      <c r="F558" s="112"/>
      <c r="J558" s="2"/>
    </row>
    <row r="559" spans="6:10" ht="15.75" customHeight="1">
      <c r="F559" s="112"/>
      <c r="J559" s="2"/>
    </row>
    <row r="560" spans="6:10" ht="15.75" customHeight="1">
      <c r="F560" s="112"/>
      <c r="J560" s="2"/>
    </row>
    <row r="561" spans="6:10" ht="15.75" customHeight="1">
      <c r="F561" s="112"/>
      <c r="J561" s="2"/>
    </row>
    <row r="562" spans="6:10" ht="15.75" customHeight="1">
      <c r="F562" s="112"/>
      <c r="J562" s="2"/>
    </row>
    <row r="563" spans="6:10" ht="15.75" customHeight="1">
      <c r="F563" s="112"/>
      <c r="J563" s="2"/>
    </row>
    <row r="564" spans="6:10" ht="15.75" customHeight="1">
      <c r="F564" s="112"/>
      <c r="J564" s="2"/>
    </row>
    <row r="565" spans="6:10" ht="15.75" customHeight="1">
      <c r="F565" s="112"/>
      <c r="J565" s="2"/>
    </row>
    <row r="566" spans="6:10" ht="15.75" customHeight="1">
      <c r="F566" s="112"/>
      <c r="J566" s="2"/>
    </row>
    <row r="567" spans="6:10" ht="15.75" customHeight="1">
      <c r="F567" s="112"/>
      <c r="J567" s="2"/>
    </row>
    <row r="568" spans="6:10" ht="15.75" customHeight="1">
      <c r="F568" s="112"/>
      <c r="J568" s="2"/>
    </row>
    <row r="569" spans="6:10" ht="15.75" customHeight="1">
      <c r="F569" s="112"/>
      <c r="J569" s="2"/>
    </row>
    <row r="570" spans="6:10" ht="15.75" customHeight="1">
      <c r="F570" s="112"/>
      <c r="J570" s="2"/>
    </row>
    <row r="571" spans="6:10" ht="15.75" customHeight="1">
      <c r="F571" s="112"/>
      <c r="J571" s="2"/>
    </row>
    <row r="572" spans="6:10" ht="15.75" customHeight="1">
      <c r="F572" s="112"/>
      <c r="J572" s="2"/>
    </row>
    <row r="573" spans="6:10" ht="15.75" customHeight="1">
      <c r="F573" s="112"/>
      <c r="J573" s="2"/>
    </row>
    <row r="574" spans="6:10" ht="15.75" customHeight="1">
      <c r="F574" s="112"/>
      <c r="J574" s="2"/>
    </row>
    <row r="575" spans="6:10" ht="15.75" customHeight="1">
      <c r="F575" s="112"/>
      <c r="J575" s="2"/>
    </row>
    <row r="576" spans="6:10" ht="15.75" customHeight="1">
      <c r="F576" s="112"/>
      <c r="J576" s="2"/>
    </row>
    <row r="577" spans="6:10" ht="15.75" customHeight="1">
      <c r="F577" s="112"/>
      <c r="J577" s="2"/>
    </row>
    <row r="578" spans="6:10" ht="15.75" customHeight="1">
      <c r="F578" s="112"/>
      <c r="J578" s="2"/>
    </row>
    <row r="579" spans="6:10" ht="15.75" customHeight="1">
      <c r="F579" s="112"/>
      <c r="J579" s="2"/>
    </row>
    <row r="580" spans="6:10" ht="15.75" customHeight="1">
      <c r="F580" s="112"/>
      <c r="J580" s="2"/>
    </row>
    <row r="581" spans="6:10" ht="15.75" customHeight="1">
      <c r="F581" s="112"/>
      <c r="J581" s="2"/>
    </row>
    <row r="582" spans="6:10" ht="15.75" customHeight="1">
      <c r="F582" s="112"/>
      <c r="J582" s="2"/>
    </row>
    <row r="583" spans="6:10" ht="15.75" customHeight="1">
      <c r="F583" s="112"/>
      <c r="J583" s="2"/>
    </row>
    <row r="584" spans="6:10" ht="15.75" customHeight="1">
      <c r="F584" s="112"/>
      <c r="J584" s="2"/>
    </row>
    <row r="585" spans="6:10" ht="15.75" customHeight="1">
      <c r="F585" s="112"/>
      <c r="J585" s="2"/>
    </row>
    <row r="586" spans="6:10" ht="15.75" customHeight="1">
      <c r="F586" s="112"/>
      <c r="J586" s="2"/>
    </row>
    <row r="587" spans="6:10" ht="15.75" customHeight="1">
      <c r="F587" s="112"/>
      <c r="J587" s="2"/>
    </row>
    <row r="588" spans="6:10" ht="15.75" customHeight="1">
      <c r="F588" s="112"/>
      <c r="J588" s="2"/>
    </row>
    <row r="589" spans="6:10" ht="15.75" customHeight="1">
      <c r="F589" s="112"/>
      <c r="J589" s="2"/>
    </row>
    <row r="590" spans="6:10" ht="15.75" customHeight="1">
      <c r="F590" s="112"/>
      <c r="J590" s="2"/>
    </row>
    <row r="591" spans="6:10" ht="15.75" customHeight="1">
      <c r="F591" s="112"/>
      <c r="J591" s="2"/>
    </row>
    <row r="592" spans="6:10" ht="15.75" customHeight="1">
      <c r="F592" s="112"/>
      <c r="J592" s="2"/>
    </row>
    <row r="593" spans="6:10" ht="15.75" customHeight="1">
      <c r="F593" s="112"/>
      <c r="J593" s="2"/>
    </row>
    <row r="594" spans="6:10" ht="15.75" customHeight="1">
      <c r="F594" s="112"/>
      <c r="J594" s="2"/>
    </row>
    <row r="595" spans="6:10" ht="15.75" customHeight="1">
      <c r="F595" s="112"/>
      <c r="J595" s="2"/>
    </row>
    <row r="596" spans="6:10" ht="15.75" customHeight="1">
      <c r="F596" s="112"/>
      <c r="J596" s="2"/>
    </row>
    <row r="597" spans="6:10" ht="15.75" customHeight="1">
      <c r="F597" s="112"/>
      <c r="J597" s="2"/>
    </row>
    <row r="598" spans="6:10" ht="15.75" customHeight="1">
      <c r="F598" s="112"/>
      <c r="J598" s="2"/>
    </row>
    <row r="599" spans="6:10" ht="15.75" customHeight="1">
      <c r="F599" s="112"/>
      <c r="J599" s="2"/>
    </row>
    <row r="600" spans="6:10" ht="15.75" customHeight="1">
      <c r="F600" s="112"/>
      <c r="J600" s="2"/>
    </row>
    <row r="601" spans="6:10" ht="15.75" customHeight="1">
      <c r="F601" s="112"/>
      <c r="J601" s="2"/>
    </row>
    <row r="602" spans="6:10" ht="15.75" customHeight="1">
      <c r="F602" s="112"/>
      <c r="J602" s="2"/>
    </row>
    <row r="603" spans="6:10" ht="15.75" customHeight="1">
      <c r="F603" s="112"/>
      <c r="J603" s="2"/>
    </row>
    <row r="604" spans="6:10" ht="15.75" customHeight="1">
      <c r="F604" s="112"/>
      <c r="J604" s="2"/>
    </row>
    <row r="605" spans="6:10" ht="15.75" customHeight="1">
      <c r="F605" s="112"/>
      <c r="J605" s="2"/>
    </row>
    <row r="606" spans="6:10" ht="15.75" customHeight="1">
      <c r="F606" s="112"/>
      <c r="J606" s="2"/>
    </row>
    <row r="607" spans="6:10" ht="15.75" customHeight="1">
      <c r="F607" s="112"/>
      <c r="J607" s="2"/>
    </row>
    <row r="608" spans="6:10" ht="15.75" customHeight="1">
      <c r="F608" s="112"/>
      <c r="J608" s="2"/>
    </row>
    <row r="609" spans="6:10" ht="15.75" customHeight="1">
      <c r="F609" s="112"/>
      <c r="J609" s="2"/>
    </row>
    <row r="610" spans="6:10" ht="15.75" customHeight="1">
      <c r="F610" s="112"/>
      <c r="J610" s="2"/>
    </row>
    <row r="611" spans="6:10" ht="15.75" customHeight="1">
      <c r="F611" s="112"/>
      <c r="J611" s="2"/>
    </row>
    <row r="612" spans="6:10" ht="15.75" customHeight="1">
      <c r="F612" s="112"/>
      <c r="J612" s="2"/>
    </row>
    <row r="613" spans="6:10" ht="15.75" customHeight="1">
      <c r="F613" s="112"/>
      <c r="J613" s="2"/>
    </row>
    <row r="614" spans="6:10" ht="15.75" customHeight="1">
      <c r="F614" s="112"/>
      <c r="J614" s="2"/>
    </row>
    <row r="615" spans="6:10" ht="15.75" customHeight="1">
      <c r="F615" s="112"/>
      <c r="J615" s="2"/>
    </row>
    <row r="616" spans="6:10" ht="15.75" customHeight="1">
      <c r="F616" s="112"/>
      <c r="J616" s="2"/>
    </row>
    <row r="617" spans="6:10" ht="15.75" customHeight="1">
      <c r="F617" s="112"/>
      <c r="J617" s="2"/>
    </row>
    <row r="618" spans="6:10" ht="15.75" customHeight="1">
      <c r="F618" s="112"/>
      <c r="J618" s="2"/>
    </row>
    <row r="619" spans="6:10" ht="15.75" customHeight="1">
      <c r="F619" s="112"/>
      <c r="J619" s="2"/>
    </row>
    <row r="620" spans="6:10" ht="15.75" customHeight="1">
      <c r="F620" s="112"/>
      <c r="J620" s="2"/>
    </row>
    <row r="621" spans="6:10" ht="15.75" customHeight="1">
      <c r="F621" s="112"/>
      <c r="J621" s="2"/>
    </row>
    <row r="622" spans="6:10" ht="15.75" customHeight="1">
      <c r="F622" s="112"/>
      <c r="J622" s="2"/>
    </row>
    <row r="623" spans="6:10" ht="15.75" customHeight="1">
      <c r="F623" s="112"/>
      <c r="J623" s="2"/>
    </row>
    <row r="624" spans="6:10" ht="15.75" customHeight="1">
      <c r="F624" s="112"/>
      <c r="J624" s="2"/>
    </row>
    <row r="625" spans="6:10" ht="15.75" customHeight="1">
      <c r="F625" s="112"/>
      <c r="J625" s="2"/>
    </row>
    <row r="626" spans="6:10" ht="15.75" customHeight="1">
      <c r="F626" s="112"/>
      <c r="J626" s="2"/>
    </row>
    <row r="627" spans="6:10" ht="15.75" customHeight="1">
      <c r="F627" s="112"/>
      <c r="J627" s="2"/>
    </row>
    <row r="628" spans="6:10" ht="15.75" customHeight="1">
      <c r="F628" s="112"/>
      <c r="J628" s="2"/>
    </row>
    <row r="629" spans="6:10" ht="15.75" customHeight="1">
      <c r="F629" s="112"/>
      <c r="J629" s="2"/>
    </row>
    <row r="630" spans="6:10" ht="15.75" customHeight="1">
      <c r="F630" s="112"/>
      <c r="J630" s="2"/>
    </row>
    <row r="631" spans="6:10" ht="15.75" customHeight="1">
      <c r="F631" s="112"/>
      <c r="J631" s="2"/>
    </row>
    <row r="632" spans="6:10" ht="15.75" customHeight="1">
      <c r="F632" s="112"/>
      <c r="J632" s="2"/>
    </row>
    <row r="633" spans="6:10" ht="15.75" customHeight="1">
      <c r="F633" s="112"/>
      <c r="J633" s="2"/>
    </row>
    <row r="634" spans="6:10" ht="15.75" customHeight="1">
      <c r="F634" s="112"/>
      <c r="J634" s="2"/>
    </row>
    <row r="635" spans="6:10" ht="15.75" customHeight="1">
      <c r="F635" s="112"/>
      <c r="J635" s="2"/>
    </row>
    <row r="636" spans="6:10" ht="15.75" customHeight="1">
      <c r="F636" s="112"/>
      <c r="J636" s="2"/>
    </row>
    <row r="637" spans="6:10" ht="15.75" customHeight="1">
      <c r="F637" s="112"/>
      <c r="J637" s="2"/>
    </row>
    <row r="638" spans="6:10" ht="15.75" customHeight="1">
      <c r="F638" s="112"/>
      <c r="J638" s="2"/>
    </row>
    <row r="639" spans="6:10" ht="15.75" customHeight="1">
      <c r="F639" s="112"/>
      <c r="J639" s="2"/>
    </row>
    <row r="640" spans="6:10" ht="15.75" customHeight="1">
      <c r="F640" s="112"/>
      <c r="J640" s="2"/>
    </row>
    <row r="641" spans="6:10" ht="15.75" customHeight="1">
      <c r="F641" s="112"/>
      <c r="J641" s="2"/>
    </row>
    <row r="642" spans="6:10" ht="15.75" customHeight="1">
      <c r="F642" s="112"/>
      <c r="J642" s="2"/>
    </row>
    <row r="643" spans="6:10" ht="15.75" customHeight="1">
      <c r="F643" s="112"/>
      <c r="J643" s="2"/>
    </row>
    <row r="644" spans="6:10" ht="15.75" customHeight="1">
      <c r="F644" s="112"/>
      <c r="J644" s="2"/>
    </row>
    <row r="645" spans="6:10" ht="15.75" customHeight="1">
      <c r="F645" s="112"/>
      <c r="J645" s="2"/>
    </row>
    <row r="646" spans="6:10" ht="15.75" customHeight="1">
      <c r="F646" s="112"/>
      <c r="J646" s="2"/>
    </row>
    <row r="647" spans="6:10" ht="15.75" customHeight="1">
      <c r="F647" s="112"/>
      <c r="J647" s="2"/>
    </row>
    <row r="648" spans="6:10" ht="15.75" customHeight="1">
      <c r="F648" s="112"/>
      <c r="J648" s="2"/>
    </row>
    <row r="649" spans="6:10" ht="15.75" customHeight="1">
      <c r="F649" s="112"/>
      <c r="J649" s="2"/>
    </row>
    <row r="650" spans="6:10" ht="15.75" customHeight="1">
      <c r="F650" s="112"/>
      <c r="J650" s="2"/>
    </row>
    <row r="651" spans="6:10" ht="15.75" customHeight="1">
      <c r="F651" s="112"/>
      <c r="J651" s="2"/>
    </row>
    <row r="652" spans="6:10" ht="15.75" customHeight="1">
      <c r="F652" s="112"/>
      <c r="J652" s="2"/>
    </row>
    <row r="653" spans="6:10" ht="15.75" customHeight="1">
      <c r="F653" s="112"/>
      <c r="J653" s="2"/>
    </row>
    <row r="654" spans="6:10" ht="15.75" customHeight="1">
      <c r="F654" s="112"/>
      <c r="J654" s="2"/>
    </row>
    <row r="655" spans="6:10" ht="15.75" customHeight="1">
      <c r="F655" s="112"/>
      <c r="J655" s="2"/>
    </row>
    <row r="656" spans="6:10" ht="15.75" customHeight="1">
      <c r="F656" s="112"/>
      <c r="J656" s="2"/>
    </row>
    <row r="657" spans="6:10" ht="15.75" customHeight="1">
      <c r="F657" s="112"/>
      <c r="J657" s="2"/>
    </row>
    <row r="658" spans="6:10" ht="15.75" customHeight="1">
      <c r="F658" s="112"/>
      <c r="J658" s="2"/>
    </row>
    <row r="659" spans="6:10" ht="15.75" customHeight="1">
      <c r="F659" s="112"/>
      <c r="J659" s="2"/>
    </row>
    <row r="660" spans="6:10" ht="15.75" customHeight="1">
      <c r="F660" s="112"/>
      <c r="J660" s="2"/>
    </row>
    <row r="661" spans="6:10" ht="15.75" customHeight="1">
      <c r="F661" s="112"/>
      <c r="J661" s="2"/>
    </row>
    <row r="662" spans="6:10" ht="15.75" customHeight="1">
      <c r="F662" s="112"/>
      <c r="J662" s="2"/>
    </row>
    <row r="663" spans="6:10" ht="15.75" customHeight="1">
      <c r="F663" s="112"/>
      <c r="J663" s="2"/>
    </row>
    <row r="664" spans="6:10" ht="15.75" customHeight="1">
      <c r="F664" s="112"/>
      <c r="J664" s="2"/>
    </row>
    <row r="665" spans="6:10" ht="15.75" customHeight="1">
      <c r="F665" s="112"/>
      <c r="J665" s="2"/>
    </row>
    <row r="666" spans="6:10" ht="15.75" customHeight="1">
      <c r="F666" s="112"/>
      <c r="J666" s="2"/>
    </row>
    <row r="667" spans="6:10" ht="15.75" customHeight="1">
      <c r="F667" s="112"/>
      <c r="J667" s="2"/>
    </row>
    <row r="668" spans="6:10" ht="15.75" customHeight="1">
      <c r="F668" s="112"/>
      <c r="J668" s="2"/>
    </row>
    <row r="669" spans="6:10" ht="15.75" customHeight="1">
      <c r="F669" s="112"/>
      <c r="J669" s="2"/>
    </row>
    <row r="670" spans="6:10" ht="15.75" customHeight="1">
      <c r="F670" s="112"/>
      <c r="J670" s="2"/>
    </row>
    <row r="671" spans="6:10" ht="15.75" customHeight="1">
      <c r="F671" s="112"/>
      <c r="J671" s="2"/>
    </row>
    <row r="672" spans="6:10" ht="15.75" customHeight="1">
      <c r="F672" s="112"/>
      <c r="J672" s="2"/>
    </row>
    <row r="673" spans="6:10" ht="15.75" customHeight="1">
      <c r="F673" s="112"/>
      <c r="J673" s="2"/>
    </row>
    <row r="674" spans="6:10" ht="15.75" customHeight="1">
      <c r="F674" s="112"/>
      <c r="J674" s="2"/>
    </row>
    <row r="675" spans="6:10" ht="15.75" customHeight="1">
      <c r="F675" s="112"/>
      <c r="J675" s="2"/>
    </row>
    <row r="676" spans="6:10" ht="15.75" customHeight="1">
      <c r="F676" s="112"/>
      <c r="J676" s="2"/>
    </row>
    <row r="677" spans="6:10" ht="15.75" customHeight="1">
      <c r="F677" s="112"/>
      <c r="J677" s="2"/>
    </row>
    <row r="678" spans="6:10" ht="15.75" customHeight="1">
      <c r="F678" s="112"/>
      <c r="J678" s="2"/>
    </row>
    <row r="679" spans="6:10" ht="15.75" customHeight="1">
      <c r="F679" s="112"/>
      <c r="J679" s="2"/>
    </row>
    <row r="680" spans="6:10" ht="15.75" customHeight="1">
      <c r="F680" s="112"/>
      <c r="J680" s="2"/>
    </row>
    <row r="681" spans="6:10" ht="15.75" customHeight="1">
      <c r="F681" s="112"/>
      <c r="J681" s="2"/>
    </row>
    <row r="682" spans="6:10" ht="15.75" customHeight="1">
      <c r="F682" s="112"/>
      <c r="J682" s="2"/>
    </row>
    <row r="683" spans="6:10" ht="15.75" customHeight="1">
      <c r="F683" s="112"/>
      <c r="J683" s="2"/>
    </row>
    <row r="684" spans="6:10" ht="15.75" customHeight="1">
      <c r="F684" s="112"/>
      <c r="J684" s="2"/>
    </row>
    <row r="685" spans="6:10" ht="15.75" customHeight="1">
      <c r="F685" s="112"/>
      <c r="J685" s="2"/>
    </row>
    <row r="686" spans="6:10" ht="15.75" customHeight="1">
      <c r="F686" s="112"/>
      <c r="J686" s="2"/>
    </row>
    <row r="687" spans="6:10" ht="15.75" customHeight="1">
      <c r="F687" s="112"/>
      <c r="J687" s="2"/>
    </row>
    <row r="688" spans="6:10" ht="15.75" customHeight="1">
      <c r="F688" s="112"/>
      <c r="J688" s="2"/>
    </row>
    <row r="689" spans="6:10" ht="15.75" customHeight="1">
      <c r="F689" s="112"/>
      <c r="J689" s="2"/>
    </row>
    <row r="690" spans="6:10" ht="15.75" customHeight="1">
      <c r="F690" s="112"/>
      <c r="J690" s="2"/>
    </row>
    <row r="691" spans="6:10" ht="15.75" customHeight="1">
      <c r="F691" s="112"/>
      <c r="J691" s="2"/>
    </row>
    <row r="692" spans="6:10" ht="15.75" customHeight="1">
      <c r="F692" s="112"/>
      <c r="J692" s="2"/>
    </row>
    <row r="693" spans="6:10" ht="15.75" customHeight="1">
      <c r="F693" s="112"/>
      <c r="J693" s="2"/>
    </row>
    <row r="694" spans="6:10" ht="15.75" customHeight="1">
      <c r="F694" s="112"/>
      <c r="J694" s="2"/>
    </row>
    <row r="695" spans="6:10" ht="15.75" customHeight="1">
      <c r="F695" s="112"/>
      <c r="J695" s="2"/>
    </row>
    <row r="696" spans="6:10" ht="15.75" customHeight="1">
      <c r="F696" s="112"/>
      <c r="J696" s="2"/>
    </row>
    <row r="697" spans="6:10" ht="15.75" customHeight="1">
      <c r="F697" s="112"/>
      <c r="J697" s="2"/>
    </row>
    <row r="698" spans="6:10" ht="15.75" customHeight="1">
      <c r="F698" s="112"/>
      <c r="J698" s="2"/>
    </row>
    <row r="699" spans="6:10" ht="15.75" customHeight="1">
      <c r="F699" s="112"/>
      <c r="J699" s="2"/>
    </row>
    <row r="700" spans="6:10" ht="15.75" customHeight="1">
      <c r="F700" s="112"/>
      <c r="J700" s="2"/>
    </row>
    <row r="701" spans="6:10" ht="15.75" customHeight="1">
      <c r="F701" s="112"/>
      <c r="J701" s="2"/>
    </row>
    <row r="702" spans="6:10" ht="15.75" customHeight="1">
      <c r="F702" s="112"/>
      <c r="J702" s="2"/>
    </row>
    <row r="703" spans="6:10" ht="15.75" customHeight="1">
      <c r="F703" s="112"/>
      <c r="J703" s="2"/>
    </row>
    <row r="704" spans="6:10" ht="15.75" customHeight="1">
      <c r="F704" s="112"/>
      <c r="J704" s="2"/>
    </row>
    <row r="705" spans="6:10" ht="15.75" customHeight="1">
      <c r="F705" s="112"/>
      <c r="J705" s="2"/>
    </row>
    <row r="706" spans="6:10" ht="15.75" customHeight="1">
      <c r="F706" s="112"/>
      <c r="J706" s="2"/>
    </row>
    <row r="707" spans="6:10" ht="15.75" customHeight="1">
      <c r="F707" s="112"/>
      <c r="J707" s="2"/>
    </row>
    <row r="708" spans="6:10" ht="15.75" customHeight="1">
      <c r="F708" s="112"/>
      <c r="J708" s="2"/>
    </row>
    <row r="709" spans="6:10" ht="15.75" customHeight="1">
      <c r="F709" s="112"/>
      <c r="J709" s="2"/>
    </row>
    <row r="710" spans="6:10" ht="15.75" customHeight="1">
      <c r="F710" s="112"/>
      <c r="J710" s="2"/>
    </row>
    <row r="711" spans="6:10" ht="15.75" customHeight="1">
      <c r="F711" s="112"/>
      <c r="J711" s="2"/>
    </row>
    <row r="712" spans="6:10" ht="15.75" customHeight="1">
      <c r="F712" s="112"/>
      <c r="J712" s="2"/>
    </row>
    <row r="713" spans="6:10" ht="15.75" customHeight="1">
      <c r="F713" s="112"/>
      <c r="J713" s="2"/>
    </row>
    <row r="714" spans="6:10" ht="15.75" customHeight="1">
      <c r="F714" s="112"/>
      <c r="J714" s="2"/>
    </row>
    <row r="715" spans="6:10" ht="15.75" customHeight="1">
      <c r="F715" s="112"/>
      <c r="J715" s="2"/>
    </row>
    <row r="716" spans="6:10" ht="15.75" customHeight="1">
      <c r="F716" s="112"/>
      <c r="J716" s="2"/>
    </row>
    <row r="717" spans="6:10" ht="15.75" customHeight="1">
      <c r="F717" s="112"/>
      <c r="J717" s="2"/>
    </row>
    <row r="718" spans="6:10" ht="15.75" customHeight="1">
      <c r="F718" s="112"/>
      <c r="J718" s="2"/>
    </row>
    <row r="719" spans="6:10" ht="15.75" customHeight="1">
      <c r="F719" s="112"/>
      <c r="J719" s="2"/>
    </row>
    <row r="720" spans="6:10" ht="15.75" customHeight="1">
      <c r="F720" s="112"/>
      <c r="J720" s="2"/>
    </row>
    <row r="721" spans="6:10" ht="15.75" customHeight="1">
      <c r="F721" s="112"/>
      <c r="J721" s="2"/>
    </row>
    <row r="722" spans="6:10" ht="15.75" customHeight="1">
      <c r="F722" s="112"/>
      <c r="J722" s="2"/>
    </row>
    <row r="723" spans="6:10" ht="15.75" customHeight="1">
      <c r="F723" s="112"/>
      <c r="J723" s="2"/>
    </row>
    <row r="724" spans="6:10" ht="15.75" customHeight="1">
      <c r="F724" s="112"/>
      <c r="J724" s="2"/>
    </row>
    <row r="725" spans="6:10" ht="15.75" customHeight="1">
      <c r="F725" s="112"/>
      <c r="J725" s="2"/>
    </row>
    <row r="726" spans="6:10" ht="15.75" customHeight="1">
      <c r="F726" s="112"/>
      <c r="J726" s="2"/>
    </row>
    <row r="727" spans="6:10" ht="15.75" customHeight="1">
      <c r="F727" s="112"/>
      <c r="J727" s="2"/>
    </row>
    <row r="728" spans="6:10" ht="15.75" customHeight="1">
      <c r="F728" s="112"/>
      <c r="J728" s="2"/>
    </row>
    <row r="729" spans="6:10" ht="15.75" customHeight="1">
      <c r="F729" s="112"/>
      <c r="J729" s="2"/>
    </row>
    <row r="730" spans="6:10" ht="15.75" customHeight="1">
      <c r="F730" s="112"/>
      <c r="J730" s="2"/>
    </row>
    <row r="731" spans="6:10" ht="15.75" customHeight="1">
      <c r="F731" s="112"/>
      <c r="J731" s="2"/>
    </row>
    <row r="732" spans="6:10" ht="15.75" customHeight="1">
      <c r="F732" s="112"/>
      <c r="J732" s="2"/>
    </row>
    <row r="733" spans="6:10" ht="15.75" customHeight="1">
      <c r="F733" s="112"/>
      <c r="J733" s="2"/>
    </row>
    <row r="734" spans="6:10" ht="15.75" customHeight="1">
      <c r="F734" s="112"/>
      <c r="J734" s="2"/>
    </row>
    <row r="735" spans="6:10" ht="15.75" customHeight="1">
      <c r="F735" s="112"/>
      <c r="J735" s="2"/>
    </row>
    <row r="736" spans="6:10" ht="15.75" customHeight="1">
      <c r="F736" s="112"/>
      <c r="J736" s="2"/>
    </row>
    <row r="737" spans="6:10" ht="15.75" customHeight="1">
      <c r="F737" s="112"/>
      <c r="J737" s="2"/>
    </row>
    <row r="738" spans="6:10" ht="15.75" customHeight="1">
      <c r="F738" s="112"/>
      <c r="J738" s="2"/>
    </row>
    <row r="739" spans="6:10" ht="15.75" customHeight="1">
      <c r="F739" s="112"/>
      <c r="J739" s="2"/>
    </row>
    <row r="740" spans="6:10" ht="15.75" customHeight="1">
      <c r="F740" s="112"/>
      <c r="J740" s="2"/>
    </row>
    <row r="741" spans="6:10" ht="15.75" customHeight="1">
      <c r="F741" s="112"/>
      <c r="J741" s="2"/>
    </row>
    <row r="742" spans="6:10" ht="15.75" customHeight="1">
      <c r="F742" s="112"/>
      <c r="J742" s="2"/>
    </row>
    <row r="743" spans="6:10" ht="15.75" customHeight="1">
      <c r="F743" s="112"/>
      <c r="J743" s="2"/>
    </row>
    <row r="744" spans="6:10" ht="15.75" customHeight="1">
      <c r="F744" s="112"/>
      <c r="J744" s="2"/>
    </row>
    <row r="745" spans="6:10" ht="15.75" customHeight="1">
      <c r="F745" s="112"/>
      <c r="J745" s="2"/>
    </row>
    <row r="746" spans="6:10" ht="15.75" customHeight="1">
      <c r="F746" s="112"/>
      <c r="J746" s="2"/>
    </row>
    <row r="747" spans="6:10" ht="15.75" customHeight="1">
      <c r="F747" s="112"/>
      <c r="J747" s="2"/>
    </row>
    <row r="748" spans="6:10" ht="15.75" customHeight="1">
      <c r="F748" s="112"/>
      <c r="J748" s="2"/>
    </row>
    <row r="749" spans="6:10" ht="15.75" customHeight="1">
      <c r="F749" s="112"/>
      <c r="J749" s="2"/>
    </row>
    <row r="750" spans="6:10" ht="15.75" customHeight="1">
      <c r="F750" s="112"/>
      <c r="J750" s="2"/>
    </row>
    <row r="751" spans="6:10" ht="15.75" customHeight="1">
      <c r="F751" s="112"/>
      <c r="J751" s="2"/>
    </row>
    <row r="752" spans="6:10" ht="15.75" customHeight="1">
      <c r="F752" s="112"/>
      <c r="J752" s="2"/>
    </row>
    <row r="753" spans="6:10" ht="15.75" customHeight="1">
      <c r="F753" s="112"/>
      <c r="J753" s="2"/>
    </row>
    <row r="754" spans="6:10" ht="15.75" customHeight="1">
      <c r="F754" s="112"/>
      <c r="J754" s="2"/>
    </row>
    <row r="755" spans="6:10" ht="15.75" customHeight="1">
      <c r="F755" s="112"/>
      <c r="J755" s="2"/>
    </row>
    <row r="756" spans="6:10" ht="15.75" customHeight="1">
      <c r="F756" s="112"/>
      <c r="J756" s="2"/>
    </row>
    <row r="757" spans="6:10" ht="15.75" customHeight="1">
      <c r="F757" s="112"/>
      <c r="J757" s="2"/>
    </row>
    <row r="758" spans="6:10" ht="15.75" customHeight="1">
      <c r="F758" s="112"/>
      <c r="J758" s="2"/>
    </row>
    <row r="759" spans="6:10" ht="15.75" customHeight="1">
      <c r="F759" s="112"/>
      <c r="J759" s="2"/>
    </row>
    <row r="760" spans="6:10" ht="15.75" customHeight="1">
      <c r="F760" s="112"/>
      <c r="J760" s="2"/>
    </row>
    <row r="761" spans="6:10" ht="15.75" customHeight="1">
      <c r="F761" s="112"/>
      <c r="J761" s="2"/>
    </row>
    <row r="762" spans="6:10" ht="15.75" customHeight="1">
      <c r="F762" s="112"/>
      <c r="J762" s="2"/>
    </row>
    <row r="763" spans="6:10" ht="15.75" customHeight="1">
      <c r="F763" s="112"/>
      <c r="J763" s="2"/>
    </row>
    <row r="764" spans="6:10" ht="15.75" customHeight="1">
      <c r="F764" s="112"/>
      <c r="J764" s="2"/>
    </row>
    <row r="765" spans="6:10" ht="15.75" customHeight="1">
      <c r="F765" s="112"/>
      <c r="J765" s="2"/>
    </row>
    <row r="766" spans="6:10" ht="15.75" customHeight="1">
      <c r="F766" s="112"/>
      <c r="J766" s="2"/>
    </row>
    <row r="767" spans="6:10" ht="15.75" customHeight="1">
      <c r="F767" s="112"/>
      <c r="J767" s="2"/>
    </row>
    <row r="768" spans="6:10" ht="15.75" customHeight="1">
      <c r="F768" s="112"/>
      <c r="J768" s="2"/>
    </row>
    <row r="769" spans="6:10" ht="15.75" customHeight="1">
      <c r="F769" s="112"/>
      <c r="J769" s="2"/>
    </row>
    <row r="770" spans="6:10" ht="15.75" customHeight="1">
      <c r="F770" s="112"/>
      <c r="J770" s="2"/>
    </row>
    <row r="771" spans="6:10" ht="15.75" customHeight="1">
      <c r="F771" s="112"/>
      <c r="J771" s="2"/>
    </row>
    <row r="772" spans="6:10" ht="15.75" customHeight="1">
      <c r="F772" s="112"/>
      <c r="J772" s="2"/>
    </row>
    <row r="773" spans="6:10" ht="15.75" customHeight="1">
      <c r="F773" s="112"/>
      <c r="J773" s="2"/>
    </row>
    <row r="774" spans="6:10" ht="15.75" customHeight="1">
      <c r="F774" s="112"/>
      <c r="J774" s="2"/>
    </row>
    <row r="775" spans="6:10" ht="15.75" customHeight="1">
      <c r="F775" s="112"/>
      <c r="J775" s="2"/>
    </row>
    <row r="776" spans="6:10" ht="15.75" customHeight="1">
      <c r="F776" s="112"/>
      <c r="J776" s="2"/>
    </row>
    <row r="777" spans="6:10" ht="15.75" customHeight="1">
      <c r="F777" s="112"/>
      <c r="J777" s="2"/>
    </row>
    <row r="778" spans="6:10" ht="15.75" customHeight="1">
      <c r="F778" s="112"/>
      <c r="J778" s="2"/>
    </row>
    <row r="779" spans="6:10" ht="15.75" customHeight="1">
      <c r="F779" s="112"/>
      <c r="J779" s="2"/>
    </row>
    <row r="780" spans="6:10" ht="15.75" customHeight="1">
      <c r="F780" s="112"/>
      <c r="J780" s="2"/>
    </row>
    <row r="781" spans="6:10" ht="15.75" customHeight="1">
      <c r="F781" s="112"/>
      <c r="J781" s="2"/>
    </row>
    <row r="782" spans="6:10" ht="15.75" customHeight="1">
      <c r="F782" s="112"/>
      <c r="J782" s="2"/>
    </row>
    <row r="783" spans="6:10" ht="15.75" customHeight="1">
      <c r="F783" s="112"/>
      <c r="J783" s="2"/>
    </row>
    <row r="784" spans="6:10" ht="15.75" customHeight="1">
      <c r="F784" s="112"/>
      <c r="J784" s="2"/>
    </row>
    <row r="785" spans="6:10" ht="15.75" customHeight="1">
      <c r="F785" s="112"/>
      <c r="J785" s="2"/>
    </row>
    <row r="786" spans="6:10" ht="15.75" customHeight="1">
      <c r="F786" s="112"/>
      <c r="J786" s="2"/>
    </row>
    <row r="787" spans="6:10" ht="15.75" customHeight="1">
      <c r="F787" s="112"/>
      <c r="J787" s="2"/>
    </row>
    <row r="788" spans="6:10" ht="15.75" customHeight="1">
      <c r="F788" s="112"/>
      <c r="J788" s="2"/>
    </row>
    <row r="789" spans="6:10" ht="15.75" customHeight="1">
      <c r="F789" s="112"/>
      <c r="J789" s="2"/>
    </row>
    <row r="790" spans="6:10" ht="15.75" customHeight="1">
      <c r="F790" s="112"/>
      <c r="J790" s="2"/>
    </row>
    <row r="791" spans="6:10" ht="15.75" customHeight="1">
      <c r="F791" s="112"/>
      <c r="J791" s="2"/>
    </row>
    <row r="792" spans="6:10" ht="15.75" customHeight="1">
      <c r="F792" s="112"/>
      <c r="J792" s="2"/>
    </row>
    <row r="793" spans="6:10" ht="15.75" customHeight="1">
      <c r="F793" s="112"/>
      <c r="J793" s="2"/>
    </row>
    <row r="794" spans="6:10" ht="15.75" customHeight="1">
      <c r="F794" s="112"/>
      <c r="J794" s="2"/>
    </row>
    <row r="795" spans="6:10" ht="15.75" customHeight="1">
      <c r="F795" s="112"/>
      <c r="J795" s="2"/>
    </row>
    <row r="796" spans="6:10" ht="15.75" customHeight="1">
      <c r="F796" s="112"/>
      <c r="J796" s="2"/>
    </row>
    <row r="797" spans="6:10" ht="15.75" customHeight="1">
      <c r="F797" s="112"/>
      <c r="J797" s="2"/>
    </row>
    <row r="798" spans="6:10" ht="15.75" customHeight="1">
      <c r="F798" s="112"/>
      <c r="J798" s="2"/>
    </row>
    <row r="799" spans="6:10" ht="15.75" customHeight="1">
      <c r="F799" s="112"/>
      <c r="J799" s="2"/>
    </row>
    <row r="800" spans="6:10" ht="15.75" customHeight="1">
      <c r="F800" s="112"/>
      <c r="J800" s="2"/>
    </row>
    <row r="801" spans="6:10" ht="15.75" customHeight="1">
      <c r="F801" s="112"/>
      <c r="J801" s="2"/>
    </row>
    <row r="802" spans="6:10" ht="15.75" customHeight="1">
      <c r="F802" s="112"/>
      <c r="J802" s="2"/>
    </row>
    <row r="803" spans="6:10" ht="15.75" customHeight="1">
      <c r="F803" s="112"/>
      <c r="J803" s="2"/>
    </row>
    <row r="804" spans="6:10" ht="15.75" customHeight="1">
      <c r="F804" s="112"/>
      <c r="J804" s="2"/>
    </row>
    <row r="805" spans="6:10" ht="15.75" customHeight="1">
      <c r="F805" s="112"/>
      <c r="J805" s="2"/>
    </row>
    <row r="806" spans="6:10" ht="15.75" customHeight="1">
      <c r="F806" s="112"/>
      <c r="J806" s="2"/>
    </row>
    <row r="807" spans="6:10" ht="15.75" customHeight="1">
      <c r="F807" s="112"/>
      <c r="J807" s="2"/>
    </row>
    <row r="808" spans="6:10" ht="15.75" customHeight="1">
      <c r="F808" s="112"/>
      <c r="J808" s="2"/>
    </row>
    <row r="809" spans="6:10" ht="15.75" customHeight="1">
      <c r="F809" s="112"/>
      <c r="J809" s="2"/>
    </row>
    <row r="810" spans="6:10" ht="15.75" customHeight="1">
      <c r="F810" s="112"/>
      <c r="J810" s="2"/>
    </row>
    <row r="811" spans="6:10" ht="15.75" customHeight="1">
      <c r="F811" s="112"/>
      <c r="J811" s="2"/>
    </row>
    <row r="812" spans="6:10" ht="15.75" customHeight="1">
      <c r="F812" s="112"/>
      <c r="J812" s="2"/>
    </row>
    <row r="813" spans="6:10" ht="15.75" customHeight="1">
      <c r="F813" s="112"/>
      <c r="J813" s="2"/>
    </row>
    <row r="814" spans="6:10" ht="15.75" customHeight="1">
      <c r="F814" s="112"/>
      <c r="J814" s="2"/>
    </row>
    <row r="815" spans="6:10" ht="15.75" customHeight="1">
      <c r="F815" s="112"/>
      <c r="J815" s="2"/>
    </row>
    <row r="816" spans="6:10" ht="15.75" customHeight="1">
      <c r="F816" s="112"/>
      <c r="J816" s="2"/>
    </row>
    <row r="817" spans="6:10" ht="15.75" customHeight="1">
      <c r="F817" s="112"/>
      <c r="J817" s="2"/>
    </row>
    <row r="818" spans="6:10" ht="15.75" customHeight="1">
      <c r="F818" s="112"/>
      <c r="J818" s="2"/>
    </row>
    <row r="819" spans="6:10" ht="15.75" customHeight="1">
      <c r="F819" s="112"/>
      <c r="J819" s="2"/>
    </row>
    <row r="820" spans="6:10" ht="15.75" customHeight="1">
      <c r="F820" s="112"/>
      <c r="J820" s="2"/>
    </row>
    <row r="821" spans="6:10" ht="15.75" customHeight="1">
      <c r="F821" s="112"/>
      <c r="J821" s="2"/>
    </row>
    <row r="822" spans="6:10" ht="15.75" customHeight="1">
      <c r="F822" s="112"/>
      <c r="J822" s="2"/>
    </row>
    <row r="823" spans="6:10" ht="15.75" customHeight="1">
      <c r="F823" s="112"/>
      <c r="J823" s="2"/>
    </row>
    <row r="824" spans="6:10" ht="15.75" customHeight="1">
      <c r="F824" s="112"/>
      <c r="J824" s="2"/>
    </row>
    <row r="825" spans="6:10" ht="15.75" customHeight="1">
      <c r="F825" s="112"/>
      <c r="J825" s="2"/>
    </row>
    <row r="826" spans="6:10" ht="15.75" customHeight="1">
      <c r="F826" s="112"/>
      <c r="J826" s="2"/>
    </row>
    <row r="827" spans="6:10" ht="15.75" customHeight="1">
      <c r="F827" s="112"/>
      <c r="J827" s="2"/>
    </row>
    <row r="828" spans="6:10" ht="15.75" customHeight="1">
      <c r="F828" s="112"/>
      <c r="J828" s="2"/>
    </row>
    <row r="829" spans="6:10" ht="15.75" customHeight="1">
      <c r="F829" s="112"/>
      <c r="J829" s="2"/>
    </row>
    <row r="830" spans="6:10" ht="15.75" customHeight="1">
      <c r="F830" s="112"/>
      <c r="J830" s="2"/>
    </row>
    <row r="831" spans="6:10" ht="15.75" customHeight="1">
      <c r="F831" s="112"/>
      <c r="J831" s="2"/>
    </row>
    <row r="832" spans="6:10" ht="15.75" customHeight="1">
      <c r="F832" s="112"/>
      <c r="J832" s="2"/>
    </row>
    <row r="833" spans="6:10" ht="15.75" customHeight="1">
      <c r="F833" s="112"/>
      <c r="J833" s="2"/>
    </row>
    <row r="834" spans="6:10" ht="15.75" customHeight="1">
      <c r="F834" s="112"/>
      <c r="J834" s="2"/>
    </row>
    <row r="835" spans="6:10" ht="15.75" customHeight="1">
      <c r="F835" s="112"/>
      <c r="J835" s="2"/>
    </row>
    <row r="836" spans="6:10" ht="15.75" customHeight="1">
      <c r="F836" s="112"/>
      <c r="J836" s="2"/>
    </row>
    <row r="837" spans="6:10" ht="15.75" customHeight="1">
      <c r="F837" s="112"/>
      <c r="J837" s="2"/>
    </row>
    <row r="838" spans="6:10" ht="15.75" customHeight="1">
      <c r="F838" s="112"/>
      <c r="J838" s="2"/>
    </row>
    <row r="839" spans="6:10" ht="15.75" customHeight="1">
      <c r="F839" s="112"/>
      <c r="J839" s="2"/>
    </row>
    <row r="840" spans="6:10" ht="15.75" customHeight="1">
      <c r="F840" s="112"/>
      <c r="J840" s="2"/>
    </row>
    <row r="841" spans="6:10" ht="15.75" customHeight="1">
      <c r="F841" s="112"/>
      <c r="J841" s="2"/>
    </row>
    <row r="842" spans="6:10" ht="15.75" customHeight="1">
      <c r="F842" s="112"/>
      <c r="J842" s="2"/>
    </row>
    <row r="843" spans="6:10" ht="15.75" customHeight="1">
      <c r="F843" s="112"/>
      <c r="J843" s="2"/>
    </row>
    <row r="844" spans="6:10" ht="15.75" customHeight="1">
      <c r="F844" s="112"/>
      <c r="J844" s="2"/>
    </row>
    <row r="845" spans="6:10" ht="15.75" customHeight="1">
      <c r="F845" s="112"/>
      <c r="J845" s="2"/>
    </row>
    <row r="846" spans="6:10" ht="15.75" customHeight="1">
      <c r="F846" s="112"/>
      <c r="J846" s="2"/>
    </row>
    <row r="847" spans="6:10" ht="15.75" customHeight="1">
      <c r="F847" s="112"/>
      <c r="J847" s="2"/>
    </row>
    <row r="848" spans="6:10" ht="15.75" customHeight="1">
      <c r="F848" s="112"/>
      <c r="J848" s="2"/>
    </row>
    <row r="849" spans="6:10" ht="15.75" customHeight="1">
      <c r="F849" s="112"/>
      <c r="J849" s="2"/>
    </row>
    <row r="850" spans="6:10" ht="15.75" customHeight="1">
      <c r="F850" s="112"/>
      <c r="J850" s="2"/>
    </row>
    <row r="851" spans="6:10" ht="15.75" customHeight="1">
      <c r="F851" s="112"/>
      <c r="J851" s="2"/>
    </row>
    <row r="852" spans="6:10" ht="15.75" customHeight="1">
      <c r="F852" s="112"/>
      <c r="J852" s="2"/>
    </row>
    <row r="853" spans="6:10" ht="15.75" customHeight="1">
      <c r="F853" s="112"/>
      <c r="J853" s="2"/>
    </row>
    <row r="854" spans="6:10" ht="15.75" customHeight="1">
      <c r="F854" s="112"/>
      <c r="J854" s="2"/>
    </row>
    <row r="855" spans="6:10" ht="15.75" customHeight="1">
      <c r="F855" s="112"/>
      <c r="J855" s="2"/>
    </row>
    <row r="856" spans="6:10" ht="15.75" customHeight="1">
      <c r="F856" s="112"/>
      <c r="J856" s="2"/>
    </row>
    <row r="857" spans="6:10" ht="15.75" customHeight="1">
      <c r="F857" s="112"/>
      <c r="J857" s="2"/>
    </row>
    <row r="858" spans="6:10" ht="15.75" customHeight="1">
      <c r="F858" s="112"/>
      <c r="J858" s="2"/>
    </row>
    <row r="859" spans="6:10" ht="15.75" customHeight="1">
      <c r="F859" s="112"/>
      <c r="J859" s="2"/>
    </row>
    <row r="860" spans="6:10" ht="15.75" customHeight="1">
      <c r="F860" s="112"/>
      <c r="J860" s="2"/>
    </row>
    <row r="861" spans="6:10" ht="15.75" customHeight="1">
      <c r="F861" s="112"/>
      <c r="J861" s="2"/>
    </row>
    <row r="862" spans="6:10" ht="15.75" customHeight="1">
      <c r="F862" s="112"/>
      <c r="J862" s="2"/>
    </row>
    <row r="863" spans="6:10" ht="15.75" customHeight="1">
      <c r="F863" s="112"/>
      <c r="J863" s="2"/>
    </row>
    <row r="864" spans="6:10" ht="15.75" customHeight="1">
      <c r="F864" s="112"/>
      <c r="J864" s="2"/>
    </row>
    <row r="865" spans="6:10" ht="15.75" customHeight="1">
      <c r="F865" s="112"/>
      <c r="J865" s="2"/>
    </row>
    <row r="866" spans="6:10" ht="15.75" customHeight="1">
      <c r="F866" s="112"/>
      <c r="J866" s="2"/>
    </row>
    <row r="867" spans="6:10" ht="15.75" customHeight="1">
      <c r="F867" s="112"/>
      <c r="J867" s="2"/>
    </row>
    <row r="868" spans="6:10" ht="15.75" customHeight="1">
      <c r="F868" s="112"/>
      <c r="J868" s="2"/>
    </row>
    <row r="869" spans="6:10" ht="15.75" customHeight="1">
      <c r="F869" s="112"/>
      <c r="J869" s="2"/>
    </row>
    <row r="870" spans="6:10" ht="15.75" customHeight="1">
      <c r="F870" s="112"/>
      <c r="J870" s="2"/>
    </row>
    <row r="871" spans="6:10" ht="15.75" customHeight="1">
      <c r="F871" s="112"/>
      <c r="J871" s="2"/>
    </row>
    <row r="872" spans="6:10" ht="15.75" customHeight="1">
      <c r="F872" s="112"/>
      <c r="J872" s="2"/>
    </row>
    <row r="873" spans="6:10" ht="15.75" customHeight="1">
      <c r="F873" s="112"/>
      <c r="J873" s="2"/>
    </row>
    <row r="874" spans="6:10" ht="15.75" customHeight="1">
      <c r="F874" s="112"/>
      <c r="J874" s="2"/>
    </row>
    <row r="875" spans="6:10" ht="15.75" customHeight="1">
      <c r="F875" s="112"/>
      <c r="J875" s="2"/>
    </row>
    <row r="876" spans="6:10" ht="15.75" customHeight="1">
      <c r="F876" s="112"/>
      <c r="J876" s="2"/>
    </row>
    <row r="877" spans="6:10" ht="15.75" customHeight="1">
      <c r="F877" s="112"/>
      <c r="J877" s="2"/>
    </row>
    <row r="878" spans="6:10" ht="15.75" customHeight="1">
      <c r="F878" s="112"/>
      <c r="J878" s="2"/>
    </row>
    <row r="879" spans="6:10" ht="15.75" customHeight="1">
      <c r="F879" s="112"/>
      <c r="J879" s="2"/>
    </row>
    <row r="880" spans="6:10" ht="15.75" customHeight="1">
      <c r="F880" s="112"/>
      <c r="J880" s="2"/>
    </row>
    <row r="881" spans="6:10" ht="15.75" customHeight="1">
      <c r="F881" s="112"/>
      <c r="J881" s="2"/>
    </row>
    <row r="882" spans="6:10" ht="15.75" customHeight="1">
      <c r="F882" s="112"/>
      <c r="J882" s="2"/>
    </row>
    <row r="883" spans="6:10" ht="15.75" customHeight="1">
      <c r="F883" s="112"/>
      <c r="J883" s="2"/>
    </row>
    <row r="884" spans="6:10" ht="15.75" customHeight="1">
      <c r="F884" s="112"/>
      <c r="J884" s="2"/>
    </row>
    <row r="885" spans="6:10" ht="15.75" customHeight="1">
      <c r="F885" s="112"/>
      <c r="J885" s="2"/>
    </row>
    <row r="886" spans="6:10" ht="15.75" customHeight="1">
      <c r="F886" s="112"/>
      <c r="J886" s="2"/>
    </row>
    <row r="887" spans="6:10" ht="15.75" customHeight="1">
      <c r="F887" s="112"/>
      <c r="J887" s="2"/>
    </row>
    <row r="888" spans="6:10" ht="15.75" customHeight="1">
      <c r="F888" s="112"/>
      <c r="J888" s="2"/>
    </row>
    <row r="889" spans="6:10" ht="15.75" customHeight="1">
      <c r="F889" s="112"/>
      <c r="J889" s="2"/>
    </row>
    <row r="890" spans="6:10" ht="15.75" customHeight="1">
      <c r="F890" s="112"/>
      <c r="J890" s="2"/>
    </row>
    <row r="891" spans="6:10" ht="15.75" customHeight="1">
      <c r="F891" s="112"/>
      <c r="J891" s="2"/>
    </row>
    <row r="892" spans="6:10" ht="15.75" customHeight="1">
      <c r="F892" s="112"/>
      <c r="J892" s="2"/>
    </row>
    <row r="893" spans="6:10" ht="15.75" customHeight="1">
      <c r="F893" s="112"/>
      <c r="J893" s="2"/>
    </row>
    <row r="894" spans="6:10" ht="15.75" customHeight="1">
      <c r="F894" s="112"/>
      <c r="J894" s="2"/>
    </row>
    <row r="895" spans="6:10" ht="15.75" customHeight="1">
      <c r="F895" s="112"/>
      <c r="J895" s="2"/>
    </row>
    <row r="896" spans="6:10" ht="15.75" customHeight="1">
      <c r="F896" s="112"/>
      <c r="J896" s="2"/>
    </row>
    <row r="897" spans="6:10" ht="15.75" customHeight="1">
      <c r="F897" s="112"/>
      <c r="J897" s="2"/>
    </row>
    <row r="898" spans="6:10" ht="15.75" customHeight="1">
      <c r="F898" s="112"/>
      <c r="J898" s="2"/>
    </row>
    <row r="899" spans="6:10" ht="15.75" customHeight="1">
      <c r="F899" s="112"/>
      <c r="J899" s="2"/>
    </row>
    <row r="900" spans="6:10" ht="15.75" customHeight="1">
      <c r="F900" s="112"/>
      <c r="J900" s="2"/>
    </row>
    <row r="901" spans="6:10" ht="15.75" customHeight="1">
      <c r="F901" s="112"/>
      <c r="J901" s="2"/>
    </row>
    <row r="902" spans="6:10" ht="15.75" customHeight="1">
      <c r="F902" s="112"/>
      <c r="J902" s="2"/>
    </row>
    <row r="903" spans="6:10" ht="15.75" customHeight="1">
      <c r="F903" s="112"/>
      <c r="J903" s="2"/>
    </row>
    <row r="904" spans="6:10" ht="15.75" customHeight="1">
      <c r="F904" s="112"/>
      <c r="J904" s="2"/>
    </row>
    <row r="905" spans="6:10" ht="15.75" customHeight="1">
      <c r="F905" s="112"/>
      <c r="J905" s="2"/>
    </row>
    <row r="906" spans="6:10" ht="15.75" customHeight="1">
      <c r="F906" s="112"/>
      <c r="J906" s="2"/>
    </row>
    <row r="907" spans="6:10" ht="15.75" customHeight="1">
      <c r="F907" s="112"/>
      <c r="J907" s="2"/>
    </row>
    <row r="908" spans="6:10" ht="15.75" customHeight="1">
      <c r="F908" s="112"/>
      <c r="J908" s="2"/>
    </row>
    <row r="909" spans="6:10" ht="15.75" customHeight="1">
      <c r="F909" s="112"/>
      <c r="J909" s="2"/>
    </row>
    <row r="910" spans="6:10" ht="15.75" customHeight="1">
      <c r="F910" s="112"/>
      <c r="J910" s="2"/>
    </row>
    <row r="911" spans="6:10" ht="15.75" customHeight="1">
      <c r="F911" s="112"/>
      <c r="J911" s="2"/>
    </row>
    <row r="912" spans="6:10" ht="15.75" customHeight="1">
      <c r="F912" s="112"/>
      <c r="J912" s="2"/>
    </row>
    <row r="913" spans="6:10" ht="15.75" customHeight="1">
      <c r="F913" s="112"/>
      <c r="J913" s="2"/>
    </row>
    <row r="914" spans="6:10" ht="15.75" customHeight="1">
      <c r="F914" s="112"/>
      <c r="J914" s="2"/>
    </row>
    <row r="915" spans="6:10" ht="15.75" customHeight="1">
      <c r="F915" s="112"/>
      <c r="J915" s="2"/>
    </row>
    <row r="916" spans="6:10" ht="15.75" customHeight="1">
      <c r="F916" s="112"/>
      <c r="J916" s="2"/>
    </row>
    <row r="917" spans="6:10" ht="15.75" customHeight="1">
      <c r="F917" s="112"/>
      <c r="J917" s="2"/>
    </row>
    <row r="918" spans="6:10" ht="15.75" customHeight="1">
      <c r="F918" s="112"/>
      <c r="J918" s="2"/>
    </row>
    <row r="919" spans="6:10" ht="15.75" customHeight="1">
      <c r="F919" s="112"/>
      <c r="J919" s="2"/>
    </row>
    <row r="920" spans="6:10" ht="15.75" customHeight="1">
      <c r="F920" s="112"/>
      <c r="J920" s="2"/>
    </row>
    <row r="921" spans="6:10" ht="15.75" customHeight="1">
      <c r="F921" s="112"/>
      <c r="J921" s="2"/>
    </row>
    <row r="922" spans="6:10" ht="15.75" customHeight="1">
      <c r="F922" s="112"/>
      <c r="J922" s="2"/>
    </row>
    <row r="923" spans="6:10" ht="15.75" customHeight="1">
      <c r="F923" s="112"/>
      <c r="J923" s="2"/>
    </row>
    <row r="924" spans="6:10" ht="15.75" customHeight="1">
      <c r="F924" s="112"/>
      <c r="J924" s="2"/>
    </row>
    <row r="925" spans="6:10" ht="15.75" customHeight="1">
      <c r="F925" s="112"/>
      <c r="J925" s="2"/>
    </row>
    <row r="926" spans="6:10" ht="15.75" customHeight="1">
      <c r="F926" s="112"/>
      <c r="J926" s="2"/>
    </row>
    <row r="927" spans="6:10" ht="15.75" customHeight="1">
      <c r="F927" s="112"/>
      <c r="J927" s="2"/>
    </row>
    <row r="928" spans="6:10" ht="15.75" customHeight="1">
      <c r="F928" s="112"/>
      <c r="J928" s="2"/>
    </row>
    <row r="929" spans="6:10" ht="15.75" customHeight="1">
      <c r="F929" s="112"/>
      <c r="J929" s="2"/>
    </row>
    <row r="930" spans="6:10" ht="15.75" customHeight="1">
      <c r="F930" s="112"/>
      <c r="J930" s="2"/>
    </row>
    <row r="931" spans="6:10" ht="15.75" customHeight="1">
      <c r="F931" s="112"/>
      <c r="J931" s="2"/>
    </row>
    <row r="932" spans="6:10" ht="15.75" customHeight="1">
      <c r="F932" s="112"/>
      <c r="J932" s="2"/>
    </row>
    <row r="933" spans="6:10" ht="15.75" customHeight="1">
      <c r="F933" s="112"/>
      <c r="J933" s="2"/>
    </row>
    <row r="934" spans="6:10" ht="15.75" customHeight="1">
      <c r="F934" s="112"/>
      <c r="J934" s="2"/>
    </row>
    <row r="935" spans="6:10" ht="15.75" customHeight="1">
      <c r="F935" s="112"/>
      <c r="J935" s="2"/>
    </row>
    <row r="936" spans="6:10" ht="15.75" customHeight="1">
      <c r="F936" s="112"/>
      <c r="J936" s="2"/>
    </row>
    <row r="937" spans="6:10" ht="15.75" customHeight="1">
      <c r="F937" s="112"/>
      <c r="J937" s="2"/>
    </row>
    <row r="938" spans="6:10" ht="15.75" customHeight="1">
      <c r="F938" s="112"/>
      <c r="J938" s="2"/>
    </row>
    <row r="939" spans="6:10" ht="15.75" customHeight="1">
      <c r="F939" s="112"/>
      <c r="J939" s="2"/>
    </row>
    <row r="940" spans="6:10" ht="15.75" customHeight="1">
      <c r="F940" s="112"/>
      <c r="J940" s="2"/>
    </row>
    <row r="941" spans="6:10" ht="15.75" customHeight="1">
      <c r="F941" s="112"/>
      <c r="J941" s="2"/>
    </row>
    <row r="942" spans="6:10" ht="15.75" customHeight="1">
      <c r="F942" s="112"/>
      <c r="J942" s="2"/>
    </row>
    <row r="943" spans="6:10" ht="15.75" customHeight="1">
      <c r="F943" s="112"/>
      <c r="J943" s="2"/>
    </row>
    <row r="944" spans="6:10" ht="15.75" customHeight="1">
      <c r="F944" s="112"/>
      <c r="J944" s="2"/>
    </row>
    <row r="945" spans="6:10" ht="15.75" customHeight="1">
      <c r="F945" s="112"/>
      <c r="J945" s="2"/>
    </row>
    <row r="946" spans="6:10" ht="15.75" customHeight="1">
      <c r="F946" s="112"/>
      <c r="J946" s="2"/>
    </row>
    <row r="947" spans="6:10" ht="15.75" customHeight="1">
      <c r="F947" s="112"/>
      <c r="J947" s="2"/>
    </row>
    <row r="948" spans="6:10" ht="15.75" customHeight="1">
      <c r="F948" s="112"/>
      <c r="J948" s="2"/>
    </row>
    <row r="949" spans="6:10" ht="15.75" customHeight="1">
      <c r="F949" s="112"/>
      <c r="J949" s="2"/>
    </row>
    <row r="950" spans="6:10" ht="15.75" customHeight="1">
      <c r="F950" s="112"/>
      <c r="J950" s="2"/>
    </row>
    <row r="951" spans="6:10" ht="15.75" customHeight="1">
      <c r="F951" s="112"/>
      <c r="J951" s="2"/>
    </row>
    <row r="952" spans="6:10" ht="15.75" customHeight="1">
      <c r="F952" s="112"/>
      <c r="J952" s="2"/>
    </row>
    <row r="953" spans="6:10" ht="15.75" customHeight="1">
      <c r="F953" s="112"/>
      <c r="J953" s="2"/>
    </row>
    <row r="954" spans="6:10" ht="15.75" customHeight="1">
      <c r="F954" s="112"/>
      <c r="J954" s="2"/>
    </row>
    <row r="955" spans="6:10" ht="15.75" customHeight="1">
      <c r="F955" s="112"/>
      <c r="J955" s="2"/>
    </row>
    <row r="956" spans="6:10" ht="15.75" customHeight="1">
      <c r="F956" s="112"/>
      <c r="J956" s="2"/>
    </row>
    <row r="957" spans="6:10" ht="15.75" customHeight="1">
      <c r="F957" s="112"/>
      <c r="J957" s="2"/>
    </row>
    <row r="958" spans="6:10" ht="15.75" customHeight="1">
      <c r="F958" s="112"/>
      <c r="J958" s="2"/>
    </row>
    <row r="959" spans="6:10" ht="15.75" customHeight="1">
      <c r="F959" s="112"/>
      <c r="J959" s="2"/>
    </row>
    <row r="960" spans="6:10" ht="15.75" customHeight="1">
      <c r="F960" s="112"/>
      <c r="J960" s="2"/>
    </row>
    <row r="961" spans="6:10" ht="15.75" customHeight="1">
      <c r="F961" s="112"/>
      <c r="J961" s="2"/>
    </row>
    <row r="962" spans="6:10" ht="15.75" customHeight="1">
      <c r="F962" s="112"/>
      <c r="J962" s="2"/>
    </row>
    <row r="963" spans="6:10" ht="15.75" customHeight="1">
      <c r="F963" s="112"/>
      <c r="J963" s="2"/>
    </row>
    <row r="964" spans="6:10" ht="15.75" customHeight="1">
      <c r="F964" s="112"/>
      <c r="J964" s="2"/>
    </row>
    <row r="965" spans="6:10" ht="15.75" customHeight="1">
      <c r="F965" s="112"/>
      <c r="J965" s="2"/>
    </row>
    <row r="966" spans="6:10" ht="15.75" customHeight="1">
      <c r="F966" s="112"/>
      <c r="J966" s="2"/>
    </row>
    <row r="967" spans="6:10" ht="15.75" customHeight="1">
      <c r="F967" s="112"/>
      <c r="J967" s="2"/>
    </row>
    <row r="968" spans="6:10" ht="15.75" customHeight="1">
      <c r="F968" s="112"/>
      <c r="J968" s="2"/>
    </row>
    <row r="969" spans="6:10" ht="15.75" customHeight="1">
      <c r="F969" s="112"/>
      <c r="J969" s="2"/>
    </row>
    <row r="970" spans="6:10" ht="15.75" customHeight="1">
      <c r="F970" s="112"/>
      <c r="J970" s="2"/>
    </row>
    <row r="971" spans="6:10" ht="15.75" customHeight="1">
      <c r="F971" s="112"/>
      <c r="J971" s="2"/>
    </row>
    <row r="972" spans="6:10" ht="15.75" customHeight="1">
      <c r="F972" s="112"/>
      <c r="J972" s="2"/>
    </row>
    <row r="973" spans="6:10" ht="15.75" customHeight="1">
      <c r="F973" s="112"/>
      <c r="J973" s="2"/>
    </row>
    <row r="974" spans="6:10" ht="15.75" customHeight="1">
      <c r="F974" s="112"/>
      <c r="J974" s="2"/>
    </row>
    <row r="975" spans="6:10" ht="15.75" customHeight="1">
      <c r="F975" s="112"/>
      <c r="J975" s="2"/>
    </row>
    <row r="976" spans="6:10" ht="15.75" customHeight="1">
      <c r="F976" s="112"/>
      <c r="J976" s="2"/>
    </row>
    <row r="977" spans="6:10" ht="15.75" customHeight="1">
      <c r="F977" s="112"/>
      <c r="J977" s="2"/>
    </row>
    <row r="978" spans="6:10" ht="15.75" customHeight="1">
      <c r="F978" s="112"/>
      <c r="J978" s="2"/>
    </row>
    <row r="979" spans="6:10" ht="15.75" customHeight="1">
      <c r="F979" s="112"/>
      <c r="J979" s="2"/>
    </row>
    <row r="980" spans="6:10" ht="15.75" customHeight="1">
      <c r="F980" s="112"/>
      <c r="J980" s="2"/>
    </row>
    <row r="981" spans="6:10" ht="15.75" customHeight="1">
      <c r="F981" s="112"/>
      <c r="J981" s="2"/>
    </row>
    <row r="982" spans="6:10" ht="15.75" customHeight="1">
      <c r="F982" s="112"/>
      <c r="J982" s="2"/>
    </row>
    <row r="983" spans="6:10" ht="15.75" customHeight="1">
      <c r="F983" s="112"/>
      <c r="J983" s="2"/>
    </row>
    <row r="984" spans="6:10" ht="15.75" customHeight="1">
      <c r="F984" s="112"/>
      <c r="J984" s="2"/>
    </row>
    <row r="985" spans="6:10" ht="15.75" customHeight="1">
      <c r="F985" s="112"/>
      <c r="J985" s="2"/>
    </row>
    <row r="986" spans="6:10" ht="15.75" customHeight="1">
      <c r="F986" s="112"/>
      <c r="J986" s="2"/>
    </row>
    <row r="987" spans="6:10" ht="15.75" customHeight="1">
      <c r="F987" s="112"/>
      <c r="J987" s="2"/>
    </row>
    <row r="988" spans="6:10" ht="15.75" customHeight="1">
      <c r="F988" s="112"/>
      <c r="J988" s="2"/>
    </row>
    <row r="989" spans="6:10" ht="15.75" customHeight="1">
      <c r="F989" s="112"/>
      <c r="J989" s="2"/>
    </row>
    <row r="990" spans="6:10" ht="15.75" customHeight="1">
      <c r="F990" s="112"/>
      <c r="J990" s="2"/>
    </row>
    <row r="991" spans="6:10" ht="15.75" customHeight="1">
      <c r="F991" s="112"/>
      <c r="J991" s="2"/>
    </row>
    <row r="992" spans="6:10" ht="15.75" customHeight="1">
      <c r="F992" s="112"/>
      <c r="J992" s="2"/>
    </row>
    <row r="993" spans="6:10" ht="15.75" customHeight="1">
      <c r="F993" s="112"/>
      <c r="J993" s="2"/>
    </row>
    <row r="994" spans="6:10" ht="15.75" customHeight="1">
      <c r="F994" s="112"/>
      <c r="J994" s="2"/>
    </row>
    <row r="995" spans="6:10" ht="15.75" customHeight="1">
      <c r="F995" s="112"/>
      <c r="J995" s="2"/>
    </row>
    <row r="996" spans="6:10" ht="15.75" customHeight="1">
      <c r="F996" s="112"/>
      <c r="J996" s="2"/>
    </row>
    <row r="997" spans="6:10" ht="15.75" customHeight="1">
      <c r="F997" s="112"/>
      <c r="J997" s="2"/>
    </row>
    <row r="998" spans="6:10" ht="15.75" customHeight="1">
      <c r="F998" s="112"/>
      <c r="J998" s="2"/>
    </row>
    <row r="999" spans="6:10" ht="15.75" customHeight="1">
      <c r="F999" s="112"/>
      <c r="J999" s="2"/>
    </row>
    <row r="1000" spans="6:10" ht="15.75" customHeight="1">
      <c r="F1000" s="112"/>
      <c r="J1000" s="2"/>
    </row>
  </sheetData>
  <mergeCells count="23">
    <mergeCell ref="B115:B119"/>
    <mergeCell ref="B136:B140"/>
    <mergeCell ref="B143:B147"/>
    <mergeCell ref="B150:B154"/>
    <mergeCell ref="B157:B161"/>
    <mergeCell ref="B129:B133"/>
    <mergeCell ref="B122:B126"/>
    <mergeCell ref="B52:B56"/>
    <mergeCell ref="B45:B49"/>
    <mergeCell ref="B94:B98"/>
    <mergeCell ref="B101:B105"/>
    <mergeCell ref="B108:B112"/>
    <mergeCell ref="B59:B63"/>
    <mergeCell ref="B66:B70"/>
    <mergeCell ref="B73:B77"/>
    <mergeCell ref="B80:B84"/>
    <mergeCell ref="B87:B91"/>
    <mergeCell ref="B38:B42"/>
    <mergeCell ref="B3:B7"/>
    <mergeCell ref="B10:B14"/>
    <mergeCell ref="B17:B21"/>
    <mergeCell ref="B24:B28"/>
    <mergeCell ref="B31:B35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1000"/>
  <sheetViews>
    <sheetView topLeftCell="A2" workbookViewId="0">
      <selection activeCell="L5" sqref="L5"/>
    </sheetView>
  </sheetViews>
  <sheetFormatPr baseColWidth="10" defaultColWidth="11.1640625" defaultRowHeight="15" customHeight="1"/>
  <cols>
    <col min="1" max="1" width="3.5" customWidth="1"/>
    <col min="2" max="2" width="5.83203125" customWidth="1"/>
    <col min="3" max="3" width="32.5" customWidth="1"/>
    <col min="4" max="4" width="2.83203125" customWidth="1"/>
    <col min="5" max="5" width="10.83203125" customWidth="1"/>
    <col min="6" max="6" width="2.83203125" customWidth="1"/>
    <col min="7" max="8" width="13.1640625" customWidth="1"/>
    <col min="9" max="9" width="2.83203125" customWidth="1"/>
    <col min="10" max="24" width="10.5" customWidth="1"/>
  </cols>
  <sheetData>
    <row r="1" spans="2:11" ht="43" customHeight="1" thickBot="1">
      <c r="B1" s="164"/>
      <c r="C1" s="336" t="s">
        <v>357</v>
      </c>
      <c r="D1" s="43"/>
      <c r="E1" s="43"/>
      <c r="F1" s="43"/>
      <c r="G1" s="43"/>
      <c r="H1" s="337" t="s">
        <v>191</v>
      </c>
      <c r="I1" s="338" t="s">
        <v>358</v>
      </c>
      <c r="J1" s="339">
        <f>SUM(G3:G25)</f>
        <v>4600</v>
      </c>
      <c r="K1" s="340"/>
    </row>
    <row r="2" spans="2:11" ht="43" customHeight="1">
      <c r="B2" s="164"/>
      <c r="C2" s="2"/>
      <c r="D2" s="43"/>
      <c r="E2" s="43"/>
      <c r="F2" s="43"/>
      <c r="G2" s="341" t="s">
        <v>359</v>
      </c>
      <c r="H2" s="342" t="s">
        <v>361</v>
      </c>
      <c r="I2" s="43"/>
      <c r="J2" s="343"/>
      <c r="K2" s="343"/>
    </row>
    <row r="3" spans="2:11" ht="22.5" customHeight="1">
      <c r="B3" s="172">
        <v>1</v>
      </c>
      <c r="C3" s="344" t="str">
        <f>'[3]Team Score'!C94</f>
        <v>Dudes &amp; Babe</v>
      </c>
      <c r="D3" s="345"/>
      <c r="E3" s="345">
        <f>'[3]Team Score'!K99</f>
        <v>2725</v>
      </c>
      <c r="F3" s="346"/>
      <c r="G3" s="347">
        <v>1800</v>
      </c>
      <c r="H3" s="347">
        <f>G3/4</f>
        <v>450</v>
      </c>
      <c r="I3" s="291"/>
      <c r="J3" s="348"/>
      <c r="K3" s="349"/>
    </row>
    <row r="4" spans="2:11" ht="22.5" customHeight="1">
      <c r="B4" s="172">
        <v>2</v>
      </c>
      <c r="C4" s="344" t="str">
        <f>'[3]Team Score'!C150</f>
        <v>Warriors</v>
      </c>
      <c r="D4" s="345"/>
      <c r="E4" s="346">
        <f>'[3]Team Score'!K155</f>
        <v>2697</v>
      </c>
      <c r="F4" s="346"/>
      <c r="G4" s="347">
        <v>900</v>
      </c>
      <c r="H4" s="347">
        <f>G4/4</f>
        <v>225</v>
      </c>
      <c r="I4" s="291"/>
      <c r="J4" s="348"/>
      <c r="K4" s="349"/>
    </row>
    <row r="5" spans="2:11" ht="22.5" customHeight="1">
      <c r="B5" s="172">
        <v>3</v>
      </c>
      <c r="C5" s="344" t="str">
        <f>'[3]Team Score'!C87</f>
        <v>Dukes of Hazzards</v>
      </c>
      <c r="D5" s="345"/>
      <c r="E5" s="346">
        <f>'[3]Team Score'!K92</f>
        <v>2682</v>
      </c>
      <c r="F5" s="345"/>
      <c r="G5" s="350">
        <v>780</v>
      </c>
      <c r="H5" s="350">
        <f>G5/4</f>
        <v>195</v>
      </c>
      <c r="I5" s="43"/>
      <c r="J5" s="348"/>
      <c r="K5" s="349"/>
    </row>
    <row r="6" spans="2:11" ht="22.5" customHeight="1">
      <c r="B6" s="172">
        <v>4</v>
      </c>
      <c r="C6" s="344" t="str">
        <f>'[3]Team Score'!C136</f>
        <v>Amarillo Deaf</v>
      </c>
      <c r="D6" s="345"/>
      <c r="E6" s="345">
        <f>'[3]Team Score'!K141</f>
        <v>2663</v>
      </c>
      <c r="F6" s="345"/>
      <c r="G6" s="350">
        <v>620</v>
      </c>
      <c r="H6" s="350">
        <f>G6/4</f>
        <v>155</v>
      </c>
      <c r="I6" s="43"/>
      <c r="J6" s="348"/>
      <c r="K6" s="349"/>
    </row>
    <row r="7" spans="2:11" ht="22.5" customHeight="1" thickBot="1">
      <c r="B7" s="176">
        <v>5</v>
      </c>
      <c r="C7" s="351" t="str">
        <f>'[3]Team Score'!C73</f>
        <v>Clean Sweepers</v>
      </c>
      <c r="D7" s="352"/>
      <c r="E7" s="352">
        <f>'[3]Team Score'!K78</f>
        <v>2648</v>
      </c>
      <c r="F7" s="352"/>
      <c r="G7" s="353">
        <v>500</v>
      </c>
      <c r="H7" s="353">
        <f>G7/4</f>
        <v>125</v>
      </c>
      <c r="I7" s="293"/>
      <c r="J7" s="354"/>
      <c r="K7" s="355"/>
    </row>
    <row r="8" spans="2:11" ht="22.5" customHeight="1">
      <c r="B8" s="172">
        <v>6</v>
      </c>
      <c r="C8" s="344" t="str">
        <f>'[3]Team Score'!C101</f>
        <v>Midwest Legends</v>
      </c>
      <c r="D8" s="345"/>
      <c r="E8" s="345">
        <f>'[3]Team Score'!K106</f>
        <v>2629</v>
      </c>
      <c r="F8" s="345"/>
      <c r="G8" s="356"/>
      <c r="H8" s="356"/>
      <c r="I8" s="43"/>
      <c r="J8" s="348"/>
      <c r="K8" s="340"/>
    </row>
    <row r="9" spans="2:11" ht="22.5" customHeight="1">
      <c r="B9" s="172">
        <v>7</v>
      </c>
      <c r="C9" s="344" t="str">
        <f>'[3]Team Score'!C17</f>
        <v>Big 4 Destroyers</v>
      </c>
      <c r="D9" s="345"/>
      <c r="E9" s="345">
        <f>'[3]Team Score'!K22</f>
        <v>2621</v>
      </c>
      <c r="F9" s="345"/>
      <c r="G9" s="356"/>
      <c r="H9" s="356"/>
      <c r="I9" s="43"/>
      <c r="J9" s="348"/>
      <c r="K9" s="340"/>
    </row>
    <row r="10" spans="2:11" ht="22.5" customHeight="1">
      <c r="B10" s="172">
        <v>8</v>
      </c>
      <c r="C10" s="344" t="str">
        <f>'[3]Team Score'!C52</f>
        <v>Spirit Of Autism</v>
      </c>
      <c r="D10" s="345"/>
      <c r="E10" s="345">
        <f>'[3]Team Score'!K57</f>
        <v>2577</v>
      </c>
      <c r="F10" s="345"/>
      <c r="G10" s="356"/>
      <c r="H10" s="356"/>
      <c r="I10" s="43"/>
      <c r="J10" s="348"/>
      <c r="K10" s="340"/>
    </row>
    <row r="11" spans="2:11" ht="22.5" customHeight="1">
      <c r="B11" s="172">
        <v>9</v>
      </c>
      <c r="C11" s="344" t="str">
        <f>'[3]Team Score'!C66</f>
        <v>Okie Deaf Misfits</v>
      </c>
      <c r="D11" s="345"/>
      <c r="E11" s="346">
        <f>'[3]Team Score'!K71</f>
        <v>2565</v>
      </c>
      <c r="F11" s="345"/>
      <c r="G11" s="356"/>
      <c r="H11" s="356"/>
      <c r="I11" s="43"/>
      <c r="J11" s="348"/>
      <c r="K11" s="340"/>
    </row>
    <row r="12" spans="2:11" ht="22.5" customHeight="1">
      <c r="B12" s="172">
        <v>10</v>
      </c>
      <c r="C12" s="344" t="str">
        <f>'[3]Team Score'!C80</f>
        <v>San Antonio Spurs</v>
      </c>
      <c r="D12" s="345"/>
      <c r="E12" s="345">
        <f>'[3]Team Score'!K85</f>
        <v>2539</v>
      </c>
      <c r="F12" s="345"/>
      <c r="G12" s="356"/>
      <c r="H12" s="356"/>
      <c r="I12" s="43"/>
      <c r="J12" s="348"/>
      <c r="K12" s="340"/>
    </row>
    <row r="13" spans="2:11" ht="22.5" customHeight="1">
      <c r="B13" s="172">
        <v>11</v>
      </c>
      <c r="C13" s="344" t="str">
        <f>'[3]Team Score'!C3</f>
        <v>TRIBLU</v>
      </c>
      <c r="D13" s="346"/>
      <c r="E13" s="346">
        <f>'[3]Team Score'!K8</f>
        <v>2531</v>
      </c>
      <c r="F13" s="345"/>
      <c r="G13" s="356"/>
      <c r="H13" s="356"/>
      <c r="I13" s="43"/>
      <c r="J13" s="348"/>
      <c r="K13" s="340"/>
    </row>
    <row r="14" spans="2:11" ht="22.5" customHeight="1">
      <c r="B14" s="172">
        <v>12</v>
      </c>
      <c r="C14" s="344" t="str">
        <f>'[3]Team Score'!C129</f>
        <v>Alamo + Texas Tech</v>
      </c>
      <c r="D14" s="345"/>
      <c r="E14" s="346">
        <f>'[3]Team Score'!K134</f>
        <v>2526</v>
      </c>
      <c r="F14" s="345"/>
      <c r="G14" s="356"/>
      <c r="H14" s="356"/>
      <c r="I14" s="43"/>
      <c r="J14" s="348"/>
      <c r="K14" s="340"/>
    </row>
    <row r="15" spans="2:11" ht="22.5" customHeight="1">
      <c r="B15" s="172">
        <v>13</v>
      </c>
      <c r="C15" s="344" t="str">
        <f>'[3]Team Score'!C122</f>
        <v>Babes &amp; Old Men</v>
      </c>
      <c r="D15" s="345"/>
      <c r="E15" s="345">
        <f>'[3]Team Score'!K127</f>
        <v>2521</v>
      </c>
      <c r="F15" s="345"/>
      <c r="G15" s="356"/>
      <c r="H15" s="356"/>
      <c r="I15" s="43"/>
      <c r="J15" s="348"/>
      <c r="K15" s="340"/>
    </row>
    <row r="16" spans="2:11" ht="22.5" customHeight="1">
      <c r="B16" s="172">
        <v>14</v>
      </c>
      <c r="C16" s="344" t="str">
        <f>'[3]Team Score'!C143</f>
        <v>Red Raiders</v>
      </c>
      <c r="D16" s="345"/>
      <c r="E16" s="345">
        <f>'[3]Team Score'!K148</f>
        <v>2491</v>
      </c>
      <c r="F16" s="345"/>
      <c r="G16" s="356"/>
      <c r="H16" s="356"/>
      <c r="I16" s="43"/>
      <c r="J16" s="348"/>
      <c r="K16" s="340"/>
    </row>
    <row r="17" spans="2:11" ht="22.5" customHeight="1">
      <c r="B17" s="172">
        <v>15</v>
      </c>
      <c r="C17" s="357" t="str">
        <f>'[3]Team Score'!C157</f>
        <v>LuAnn's Lackey's</v>
      </c>
      <c r="D17" s="345"/>
      <c r="E17" s="345">
        <f>'[3]Team Score'!K162</f>
        <v>2461</v>
      </c>
      <c r="F17" s="345"/>
      <c r="G17" s="356"/>
      <c r="H17" s="356"/>
      <c r="I17" s="43"/>
      <c r="J17" s="348"/>
      <c r="K17" s="340"/>
    </row>
    <row r="18" spans="2:11" ht="22.5" customHeight="1">
      <c r="B18" s="172">
        <v>16</v>
      </c>
      <c r="C18" s="344" t="str">
        <f>'[3]Team Score'!C24</f>
        <v>Pin Crushers</v>
      </c>
      <c r="D18" s="346"/>
      <c r="E18" s="346">
        <f>'[3]Team Score'!K29</f>
        <v>2456</v>
      </c>
      <c r="F18" s="345"/>
      <c r="G18" s="356"/>
      <c r="H18" s="356"/>
      <c r="I18" s="43"/>
      <c r="J18" s="348"/>
      <c r="K18" s="340"/>
    </row>
    <row r="19" spans="2:11" ht="22.5" customHeight="1">
      <c r="B19" s="172">
        <v>17</v>
      </c>
      <c r="C19" s="344" t="str">
        <f>'[3]Team Score'!C45</f>
        <v>Four Company</v>
      </c>
      <c r="D19" s="345"/>
      <c r="E19" s="346">
        <f>'[3]Team Score'!K50</f>
        <v>2453</v>
      </c>
      <c r="F19" s="345"/>
      <c r="G19" s="356"/>
      <c r="H19" s="356"/>
      <c r="I19" s="43"/>
      <c r="J19" s="348"/>
      <c r="K19" s="340"/>
    </row>
    <row r="20" spans="2:11" ht="22.5" customHeight="1">
      <c r="B20" s="172">
        <v>18</v>
      </c>
      <c r="C20" s="344" t="str">
        <f>'[3]Team Score'!C38</f>
        <v>Birmingham 2020</v>
      </c>
      <c r="D20" s="345"/>
      <c r="E20" s="345">
        <f>'[3]Team Score'!K43</f>
        <v>2425</v>
      </c>
      <c r="F20" s="345"/>
      <c r="G20" s="356"/>
      <c r="H20" s="356"/>
      <c r="I20" s="43"/>
      <c r="J20" s="348"/>
      <c r="K20" s="340"/>
    </row>
    <row r="21" spans="2:11" ht="22.5" customHeight="1">
      <c r="B21" s="172">
        <v>19</v>
      </c>
      <c r="C21" s="344" t="str">
        <f>'[3]Team Score'!C31</f>
        <v>Missouri</v>
      </c>
      <c r="D21" s="346"/>
      <c r="E21" s="346">
        <f>'[3]Team Score'!K36</f>
        <v>2397</v>
      </c>
      <c r="F21" s="345"/>
      <c r="G21" s="356"/>
      <c r="H21" s="356"/>
      <c r="I21" s="43"/>
      <c r="J21" s="348"/>
      <c r="K21" s="340"/>
    </row>
    <row r="22" spans="2:11" ht="22.5" customHeight="1">
      <c r="B22" s="172">
        <v>20</v>
      </c>
      <c r="C22" s="357" t="str">
        <f>'[3]Team Score'!C108</f>
        <v>Time To Strike</v>
      </c>
      <c r="D22" s="345"/>
      <c r="E22" s="346">
        <f>'[3]Team Score'!K113</f>
        <v>2353</v>
      </c>
      <c r="F22" s="345"/>
      <c r="G22" s="356"/>
      <c r="H22" s="356"/>
      <c r="I22" s="43"/>
      <c r="J22" s="348"/>
      <c r="K22" s="340"/>
    </row>
    <row r="23" spans="2:11" ht="22.5" customHeight="1">
      <c r="B23" s="172">
        <v>21</v>
      </c>
      <c r="C23" s="344" t="str">
        <f>'[3]Team Score'!C115</f>
        <v>North/South</v>
      </c>
      <c r="D23" s="345"/>
      <c r="E23" s="345">
        <f>'[3]Team Score'!K120</f>
        <v>2330</v>
      </c>
      <c r="F23" s="345"/>
      <c r="G23" s="356"/>
      <c r="H23" s="356"/>
      <c r="I23" s="43"/>
      <c r="J23" s="348"/>
      <c r="K23" s="340"/>
    </row>
    <row r="24" spans="2:11" ht="22.5" customHeight="1">
      <c r="B24" s="172">
        <v>22</v>
      </c>
      <c r="C24" s="344" t="str">
        <f>'[3]Team Score'!C10</f>
        <v>3 + 1</v>
      </c>
      <c r="D24" s="346"/>
      <c r="E24" s="346">
        <f>'[3]Team Score'!K15</f>
        <v>2311</v>
      </c>
      <c r="F24" s="345"/>
      <c r="G24" s="356"/>
      <c r="H24" s="356"/>
      <c r="I24" s="43"/>
      <c r="J24" s="348"/>
      <c r="K24" s="340"/>
    </row>
    <row r="25" spans="2:11" ht="22.5" customHeight="1">
      <c r="B25" s="172">
        <v>23</v>
      </c>
      <c r="C25" s="357" t="str">
        <f>'[3]Team Score'!C59</f>
        <v>Lucky Astros Strikers</v>
      </c>
      <c r="D25" s="345"/>
      <c r="E25" s="345">
        <f>'[3]Team Score'!K64</f>
        <v>2291</v>
      </c>
      <c r="F25" s="345"/>
      <c r="G25" s="356"/>
      <c r="H25" s="356"/>
      <c r="I25" s="43"/>
      <c r="J25" s="348"/>
      <c r="K25" s="340"/>
    </row>
    <row r="26" spans="2:11" ht="15.75" customHeight="1">
      <c r="B26" s="164"/>
      <c r="C26" s="2"/>
      <c r="D26" s="43"/>
      <c r="E26" s="43"/>
      <c r="F26" s="43"/>
      <c r="G26" s="43"/>
      <c r="H26" s="43"/>
      <c r="I26" s="43"/>
    </row>
    <row r="27" spans="2:11" ht="15.75" customHeight="1">
      <c r="B27" s="164"/>
      <c r="C27" s="2"/>
      <c r="D27" s="43"/>
      <c r="E27" s="43"/>
      <c r="F27" s="43"/>
      <c r="G27" s="43"/>
      <c r="H27" s="43"/>
      <c r="I27" s="43"/>
    </row>
    <row r="28" spans="2:11" ht="15.75" customHeight="1">
      <c r="B28" s="164"/>
      <c r="C28" s="2"/>
      <c r="D28" s="43"/>
      <c r="E28" s="43"/>
      <c r="F28" s="43"/>
      <c r="G28" s="43"/>
      <c r="H28" s="43"/>
      <c r="I28" s="43"/>
    </row>
    <row r="29" spans="2:11" ht="15.75" customHeight="1">
      <c r="B29" s="164"/>
      <c r="C29" s="2"/>
      <c r="D29" s="43"/>
      <c r="E29" s="43"/>
      <c r="F29" s="43"/>
      <c r="G29" s="43"/>
      <c r="H29" s="43"/>
      <c r="I29" s="43"/>
    </row>
    <row r="30" spans="2:11" ht="15.75" customHeight="1">
      <c r="B30" s="164"/>
      <c r="C30" s="2"/>
      <c r="D30" s="43"/>
      <c r="E30" s="43"/>
      <c r="F30" s="43"/>
      <c r="G30" s="43"/>
      <c r="H30" s="43"/>
      <c r="I30" s="43"/>
    </row>
    <row r="31" spans="2:11" ht="15.75" customHeight="1">
      <c r="B31" s="164"/>
      <c r="C31" s="2"/>
      <c r="D31" s="43"/>
      <c r="E31" s="43"/>
      <c r="F31" s="43"/>
      <c r="G31" s="43"/>
      <c r="H31" s="43"/>
      <c r="I31" s="43"/>
    </row>
    <row r="32" spans="2:11" ht="15.75" customHeight="1">
      <c r="B32" s="164"/>
      <c r="C32" s="2"/>
      <c r="D32" s="43"/>
      <c r="E32" s="43"/>
      <c r="F32" s="43"/>
      <c r="G32" s="43"/>
      <c r="H32" s="43"/>
      <c r="I32" s="43"/>
    </row>
    <row r="33" spans="2:9" ht="15.75" customHeight="1">
      <c r="B33" s="164"/>
      <c r="C33" s="2"/>
      <c r="D33" s="43"/>
      <c r="E33" s="43"/>
      <c r="F33" s="43"/>
      <c r="G33" s="43"/>
      <c r="H33" s="43"/>
      <c r="I33" s="43"/>
    </row>
    <row r="34" spans="2:9" ht="15.75" customHeight="1">
      <c r="B34" s="164"/>
      <c r="C34" s="2"/>
      <c r="D34" s="43"/>
      <c r="E34" s="43"/>
      <c r="F34" s="43"/>
      <c r="G34" s="43"/>
      <c r="H34" s="43"/>
      <c r="I34" s="43"/>
    </row>
    <row r="35" spans="2:9" ht="15.75" customHeight="1">
      <c r="B35" s="164"/>
      <c r="C35" s="2"/>
      <c r="D35" s="43"/>
      <c r="E35" s="43"/>
      <c r="F35" s="43"/>
      <c r="G35" s="43"/>
      <c r="H35" s="43"/>
      <c r="I35" s="43"/>
    </row>
    <row r="36" spans="2:9" ht="15.75" customHeight="1">
      <c r="B36" s="164"/>
      <c r="C36" s="2"/>
      <c r="D36" s="43"/>
      <c r="E36" s="43"/>
      <c r="F36" s="43"/>
      <c r="G36" s="43"/>
      <c r="H36" s="43"/>
      <c r="I36" s="43"/>
    </row>
    <row r="37" spans="2:9" ht="15.75" customHeight="1">
      <c r="B37" s="164"/>
      <c r="C37" s="2"/>
      <c r="D37" s="43"/>
      <c r="E37" s="43"/>
      <c r="F37" s="43"/>
      <c r="G37" s="43"/>
      <c r="H37" s="43"/>
      <c r="I37" s="43"/>
    </row>
    <row r="38" spans="2:9" ht="15.75" customHeight="1">
      <c r="B38" s="164"/>
      <c r="C38" s="2"/>
      <c r="D38" s="43"/>
      <c r="E38" s="43"/>
      <c r="F38" s="43"/>
      <c r="G38" s="43"/>
      <c r="H38" s="43"/>
      <c r="I38" s="43"/>
    </row>
    <row r="39" spans="2:9" ht="15.75" customHeight="1">
      <c r="B39" s="164"/>
      <c r="C39" s="2"/>
      <c r="D39" s="43"/>
      <c r="E39" s="43"/>
      <c r="F39" s="43"/>
      <c r="G39" s="43"/>
      <c r="H39" s="43"/>
      <c r="I39" s="43"/>
    </row>
    <row r="40" spans="2:9" ht="15.75" customHeight="1">
      <c r="B40" s="164"/>
      <c r="C40" s="2"/>
      <c r="D40" s="43"/>
      <c r="E40" s="43"/>
      <c r="F40" s="43"/>
      <c r="G40" s="43"/>
      <c r="H40" s="43"/>
      <c r="I40" s="43"/>
    </row>
    <row r="41" spans="2:9" ht="15.75" customHeight="1">
      <c r="B41" s="164"/>
      <c r="C41" s="2"/>
      <c r="D41" s="43"/>
      <c r="E41" s="43"/>
      <c r="F41" s="43"/>
      <c r="G41" s="43"/>
      <c r="H41" s="43"/>
      <c r="I41" s="43"/>
    </row>
    <row r="42" spans="2:9" ht="15.75" customHeight="1">
      <c r="B42" s="164"/>
      <c r="C42" s="2"/>
      <c r="D42" s="43"/>
      <c r="E42" s="43"/>
      <c r="F42" s="43"/>
      <c r="G42" s="43"/>
      <c r="H42" s="43"/>
      <c r="I42" s="43"/>
    </row>
    <row r="43" spans="2:9" ht="15.75" customHeight="1">
      <c r="B43" s="164"/>
      <c r="C43" s="2"/>
      <c r="D43" s="43"/>
      <c r="E43" s="43"/>
      <c r="F43" s="43"/>
      <c r="G43" s="43"/>
      <c r="H43" s="43"/>
      <c r="I43" s="43"/>
    </row>
    <row r="44" spans="2:9" ht="15.75" customHeight="1">
      <c r="B44" s="164"/>
      <c r="C44" s="2"/>
      <c r="D44" s="43"/>
      <c r="E44" s="43"/>
      <c r="F44" s="43"/>
      <c r="G44" s="43"/>
      <c r="H44" s="43"/>
      <c r="I44" s="43"/>
    </row>
    <row r="45" spans="2:9" ht="15.75" customHeight="1">
      <c r="B45" s="164"/>
      <c r="C45" s="2"/>
      <c r="D45" s="43"/>
      <c r="E45" s="43"/>
      <c r="F45" s="43"/>
      <c r="G45" s="43"/>
      <c r="H45" s="43"/>
      <c r="I45" s="43"/>
    </row>
    <row r="46" spans="2:9" ht="15.75" customHeight="1">
      <c r="B46" s="164"/>
      <c r="C46" s="2"/>
      <c r="D46" s="43"/>
      <c r="E46" s="43"/>
      <c r="F46" s="43"/>
      <c r="G46" s="43"/>
      <c r="H46" s="43"/>
      <c r="I46" s="43"/>
    </row>
    <row r="47" spans="2:9" ht="15.75" customHeight="1">
      <c r="B47" s="164"/>
      <c r="C47" s="2"/>
      <c r="D47" s="43"/>
      <c r="E47" s="43"/>
      <c r="F47" s="43"/>
      <c r="G47" s="43"/>
      <c r="H47" s="43"/>
      <c r="I47" s="43"/>
    </row>
    <row r="48" spans="2:9" ht="15.75" customHeight="1">
      <c r="B48" s="164"/>
      <c r="C48" s="2"/>
      <c r="D48" s="43"/>
      <c r="E48" s="43"/>
      <c r="F48" s="43"/>
      <c r="G48" s="43"/>
      <c r="H48" s="43"/>
      <c r="I48" s="43"/>
    </row>
    <row r="49" spans="2:9" ht="15.75" customHeight="1">
      <c r="B49" s="164"/>
      <c r="C49" s="2"/>
      <c r="D49" s="43"/>
      <c r="E49" s="43"/>
      <c r="F49" s="43"/>
      <c r="G49" s="43"/>
      <c r="H49" s="43"/>
      <c r="I49" s="43"/>
    </row>
    <row r="50" spans="2:9" ht="15.75" customHeight="1">
      <c r="B50" s="164"/>
      <c r="C50" s="2"/>
      <c r="D50" s="43"/>
      <c r="E50" s="43"/>
      <c r="F50" s="43"/>
      <c r="G50" s="43"/>
      <c r="H50" s="43"/>
      <c r="I50" s="43"/>
    </row>
    <row r="51" spans="2:9" ht="15.75" customHeight="1">
      <c r="B51" s="164"/>
      <c r="C51" s="2"/>
      <c r="D51" s="43"/>
      <c r="E51" s="43"/>
      <c r="F51" s="43"/>
      <c r="G51" s="43"/>
      <c r="H51" s="43"/>
      <c r="I51" s="43"/>
    </row>
    <row r="52" spans="2:9" ht="15.75" customHeight="1">
      <c r="B52" s="164"/>
      <c r="C52" s="2"/>
      <c r="D52" s="43"/>
      <c r="E52" s="43"/>
      <c r="F52" s="43"/>
      <c r="G52" s="43"/>
      <c r="H52" s="43"/>
      <c r="I52" s="43"/>
    </row>
    <row r="53" spans="2:9" ht="15.75" customHeight="1">
      <c r="B53" s="164"/>
      <c r="C53" s="2"/>
      <c r="D53" s="43"/>
      <c r="E53" s="43"/>
      <c r="F53" s="43"/>
      <c r="G53" s="43"/>
      <c r="H53" s="43"/>
      <c r="I53" s="43"/>
    </row>
    <row r="54" spans="2:9" ht="15.75" customHeight="1">
      <c r="B54" s="164"/>
      <c r="C54" s="2"/>
      <c r="D54" s="43"/>
      <c r="E54" s="43"/>
      <c r="F54" s="43"/>
      <c r="G54" s="43"/>
      <c r="H54" s="43"/>
      <c r="I54" s="43"/>
    </row>
    <row r="55" spans="2:9" ht="15.75" customHeight="1">
      <c r="B55" s="164"/>
      <c r="C55" s="2"/>
      <c r="D55" s="43"/>
      <c r="E55" s="43"/>
      <c r="F55" s="43"/>
      <c r="G55" s="43"/>
      <c r="H55" s="43"/>
      <c r="I55" s="43"/>
    </row>
    <row r="56" spans="2:9" ht="15.75" customHeight="1">
      <c r="B56" s="164"/>
      <c r="C56" s="2"/>
      <c r="D56" s="43"/>
      <c r="E56" s="43"/>
      <c r="F56" s="43"/>
      <c r="G56" s="43"/>
      <c r="H56" s="43"/>
      <c r="I56" s="43"/>
    </row>
    <row r="57" spans="2:9" ht="15.75" customHeight="1">
      <c r="B57" s="164"/>
      <c r="C57" s="2"/>
      <c r="D57" s="43"/>
      <c r="E57" s="43"/>
      <c r="F57" s="43"/>
      <c r="G57" s="43"/>
      <c r="H57" s="43"/>
      <c r="I57" s="43"/>
    </row>
    <row r="58" spans="2:9" ht="15.75" customHeight="1">
      <c r="B58" s="164"/>
      <c r="C58" s="2"/>
      <c r="D58" s="43"/>
      <c r="E58" s="43"/>
      <c r="F58" s="43"/>
      <c r="G58" s="43"/>
      <c r="H58" s="43"/>
      <c r="I58" s="43"/>
    </row>
    <row r="59" spans="2:9" ht="15.75" customHeight="1">
      <c r="B59" s="164"/>
      <c r="C59" s="2"/>
      <c r="D59" s="43"/>
      <c r="E59" s="43"/>
      <c r="F59" s="43"/>
      <c r="G59" s="43"/>
      <c r="H59" s="43"/>
      <c r="I59" s="43"/>
    </row>
    <row r="60" spans="2:9" ht="15.75" customHeight="1">
      <c r="B60" s="164"/>
      <c r="C60" s="2"/>
      <c r="D60" s="43"/>
      <c r="E60" s="43"/>
      <c r="F60" s="43"/>
      <c r="G60" s="43"/>
      <c r="H60" s="43"/>
      <c r="I60" s="43"/>
    </row>
    <row r="61" spans="2:9" ht="15.75" customHeight="1">
      <c r="B61" s="164"/>
      <c r="C61" s="2"/>
      <c r="D61" s="43"/>
      <c r="E61" s="43"/>
      <c r="F61" s="43"/>
      <c r="G61" s="43"/>
      <c r="H61" s="43"/>
      <c r="I61" s="43"/>
    </row>
    <row r="62" spans="2:9" ht="15.75" customHeight="1">
      <c r="B62" s="164"/>
      <c r="C62" s="2"/>
      <c r="D62" s="43"/>
      <c r="E62" s="43"/>
      <c r="F62" s="43"/>
      <c r="G62" s="43"/>
      <c r="H62" s="43"/>
      <c r="I62" s="43"/>
    </row>
    <row r="63" spans="2:9" ht="15.75" customHeight="1">
      <c r="B63" s="164"/>
      <c r="C63" s="2"/>
      <c r="D63" s="43"/>
      <c r="E63" s="43"/>
      <c r="F63" s="43"/>
      <c r="G63" s="43"/>
      <c r="H63" s="43"/>
      <c r="I63" s="43"/>
    </row>
    <row r="64" spans="2:9" ht="15.75" customHeight="1">
      <c r="B64" s="164"/>
      <c r="C64" s="2"/>
      <c r="D64" s="43"/>
      <c r="E64" s="43"/>
      <c r="F64" s="43"/>
      <c r="G64" s="43"/>
      <c r="H64" s="43"/>
      <c r="I64" s="43"/>
    </row>
    <row r="65" spans="2:9" ht="15.75" customHeight="1">
      <c r="B65" s="164"/>
      <c r="C65" s="2"/>
      <c r="D65" s="43"/>
      <c r="E65" s="43"/>
      <c r="F65" s="43"/>
      <c r="G65" s="43"/>
      <c r="H65" s="43"/>
      <c r="I65" s="43"/>
    </row>
    <row r="66" spans="2:9" ht="15.75" customHeight="1">
      <c r="B66" s="164"/>
      <c r="C66" s="2"/>
      <c r="D66" s="43"/>
      <c r="E66" s="43"/>
      <c r="F66" s="43"/>
      <c r="G66" s="43"/>
      <c r="H66" s="43"/>
      <c r="I66" s="43"/>
    </row>
    <row r="67" spans="2:9" ht="15.75" customHeight="1">
      <c r="B67" s="164"/>
      <c r="C67" s="2"/>
      <c r="D67" s="43"/>
      <c r="E67" s="43"/>
      <c r="F67" s="43"/>
      <c r="G67" s="43"/>
      <c r="H67" s="43"/>
      <c r="I67" s="43"/>
    </row>
    <row r="68" spans="2:9" ht="15.75" customHeight="1">
      <c r="B68" s="164"/>
      <c r="C68" s="2"/>
      <c r="D68" s="43"/>
      <c r="E68" s="43"/>
      <c r="F68" s="43"/>
      <c r="G68" s="43"/>
      <c r="H68" s="43"/>
      <c r="I68" s="43"/>
    </row>
    <row r="69" spans="2:9" ht="15.75" customHeight="1">
      <c r="B69" s="164"/>
      <c r="C69" s="2"/>
      <c r="D69" s="43"/>
      <c r="E69" s="43"/>
      <c r="F69" s="43"/>
      <c r="G69" s="43"/>
      <c r="H69" s="43"/>
      <c r="I69" s="43"/>
    </row>
    <row r="70" spans="2:9" ht="15.75" customHeight="1">
      <c r="B70" s="164"/>
      <c r="C70" s="2"/>
      <c r="D70" s="43"/>
      <c r="E70" s="43"/>
      <c r="F70" s="43"/>
      <c r="G70" s="43"/>
      <c r="H70" s="43"/>
      <c r="I70" s="43"/>
    </row>
    <row r="71" spans="2:9" ht="15.75" customHeight="1">
      <c r="B71" s="164"/>
      <c r="C71" s="2"/>
      <c r="D71" s="43"/>
      <c r="E71" s="43"/>
      <c r="F71" s="43"/>
      <c r="G71" s="43"/>
      <c r="H71" s="43"/>
      <c r="I71" s="43"/>
    </row>
    <row r="72" spans="2:9" ht="15.75" customHeight="1">
      <c r="B72" s="164"/>
      <c r="C72" s="2"/>
      <c r="D72" s="43"/>
      <c r="E72" s="43"/>
      <c r="F72" s="43"/>
      <c r="G72" s="43"/>
      <c r="H72" s="43"/>
      <c r="I72" s="43"/>
    </row>
    <row r="73" spans="2:9" ht="15.75" customHeight="1">
      <c r="B73" s="164"/>
      <c r="C73" s="2"/>
      <c r="D73" s="43"/>
      <c r="E73" s="43"/>
      <c r="F73" s="43"/>
      <c r="G73" s="43"/>
      <c r="H73" s="43"/>
      <c r="I73" s="43"/>
    </row>
    <row r="74" spans="2:9" ht="15.75" customHeight="1">
      <c r="B74" s="164"/>
      <c r="C74" s="2"/>
      <c r="D74" s="43"/>
      <c r="E74" s="43"/>
      <c r="F74" s="43"/>
      <c r="G74" s="43"/>
      <c r="H74" s="43"/>
      <c r="I74" s="43"/>
    </row>
    <row r="75" spans="2:9" ht="15.75" customHeight="1">
      <c r="B75" s="164"/>
      <c r="C75" s="2"/>
      <c r="D75" s="43"/>
      <c r="E75" s="43"/>
      <c r="F75" s="43"/>
      <c r="G75" s="43"/>
      <c r="H75" s="43"/>
      <c r="I75" s="43"/>
    </row>
    <row r="76" spans="2:9" ht="15.75" customHeight="1">
      <c r="B76" s="164"/>
      <c r="C76" s="2"/>
      <c r="D76" s="43"/>
      <c r="E76" s="43"/>
      <c r="F76" s="43"/>
      <c r="G76" s="43"/>
      <c r="H76" s="43"/>
      <c r="I76" s="43"/>
    </row>
    <row r="77" spans="2:9" ht="15.75" customHeight="1">
      <c r="B77" s="164"/>
      <c r="C77" s="2"/>
      <c r="D77" s="43"/>
      <c r="E77" s="43"/>
      <c r="F77" s="43"/>
      <c r="G77" s="43"/>
      <c r="H77" s="43"/>
      <c r="I77" s="43"/>
    </row>
    <row r="78" spans="2:9" ht="15.75" customHeight="1">
      <c r="B78" s="164"/>
      <c r="C78" s="2"/>
      <c r="D78" s="43"/>
      <c r="E78" s="43"/>
      <c r="F78" s="43"/>
      <c r="G78" s="43"/>
      <c r="H78" s="43"/>
      <c r="I78" s="43"/>
    </row>
    <row r="79" spans="2:9" ht="15.75" customHeight="1">
      <c r="B79" s="164"/>
      <c r="C79" s="2"/>
      <c r="D79" s="43"/>
      <c r="E79" s="43"/>
      <c r="F79" s="43"/>
      <c r="G79" s="43"/>
      <c r="H79" s="43"/>
      <c r="I79" s="43"/>
    </row>
    <row r="80" spans="2:9" ht="15.75" customHeight="1">
      <c r="B80" s="164"/>
      <c r="C80" s="2"/>
      <c r="D80" s="43"/>
      <c r="E80" s="43"/>
      <c r="F80" s="43"/>
      <c r="G80" s="43"/>
      <c r="H80" s="43"/>
      <c r="I80" s="43"/>
    </row>
    <row r="81" spans="2:9" ht="15.75" customHeight="1">
      <c r="B81" s="164"/>
      <c r="C81" s="2"/>
      <c r="D81" s="43"/>
      <c r="E81" s="43"/>
      <c r="F81" s="43"/>
      <c r="G81" s="43"/>
      <c r="H81" s="43"/>
      <c r="I81" s="43"/>
    </row>
    <row r="82" spans="2:9" ht="15.75" customHeight="1">
      <c r="B82" s="164"/>
      <c r="C82" s="2"/>
      <c r="D82" s="43"/>
      <c r="E82" s="43"/>
      <c r="F82" s="43"/>
      <c r="G82" s="43"/>
      <c r="H82" s="43"/>
      <c r="I82" s="43"/>
    </row>
    <row r="83" spans="2:9" ht="15.75" customHeight="1">
      <c r="B83" s="164"/>
      <c r="C83" s="2"/>
      <c r="D83" s="43"/>
      <c r="E83" s="43"/>
      <c r="F83" s="43"/>
      <c r="G83" s="43"/>
      <c r="H83" s="43"/>
      <c r="I83" s="43"/>
    </row>
    <row r="84" spans="2:9" ht="15.75" customHeight="1">
      <c r="B84" s="164"/>
      <c r="C84" s="2"/>
      <c r="D84" s="43"/>
      <c r="E84" s="43"/>
      <c r="F84" s="43"/>
      <c r="G84" s="43"/>
      <c r="H84" s="43"/>
      <c r="I84" s="43"/>
    </row>
    <row r="85" spans="2:9" ht="15.75" customHeight="1">
      <c r="B85" s="164"/>
      <c r="C85" s="2"/>
      <c r="D85" s="43"/>
      <c r="E85" s="43"/>
      <c r="F85" s="43"/>
      <c r="G85" s="43"/>
      <c r="H85" s="43"/>
      <c r="I85" s="43"/>
    </row>
    <row r="86" spans="2:9" ht="15.75" customHeight="1">
      <c r="B86" s="164"/>
      <c r="C86" s="2"/>
      <c r="D86" s="43"/>
      <c r="E86" s="43"/>
      <c r="F86" s="43"/>
      <c r="G86" s="43"/>
      <c r="H86" s="43"/>
      <c r="I86" s="43"/>
    </row>
    <row r="87" spans="2:9" ht="15.75" customHeight="1">
      <c r="B87" s="164"/>
      <c r="C87" s="2"/>
      <c r="D87" s="43"/>
      <c r="E87" s="43"/>
      <c r="F87" s="43"/>
      <c r="G87" s="43"/>
      <c r="H87" s="43"/>
      <c r="I87" s="43"/>
    </row>
    <row r="88" spans="2:9" ht="15.75" customHeight="1">
      <c r="B88" s="164"/>
      <c r="C88" s="2"/>
      <c r="D88" s="43"/>
      <c r="E88" s="43"/>
      <c r="F88" s="43"/>
      <c r="G88" s="43"/>
      <c r="H88" s="43"/>
      <c r="I88" s="43"/>
    </row>
    <row r="89" spans="2:9" ht="15.75" customHeight="1">
      <c r="B89" s="164"/>
      <c r="C89" s="2"/>
      <c r="D89" s="43"/>
      <c r="E89" s="43"/>
      <c r="F89" s="43"/>
      <c r="G89" s="43"/>
      <c r="H89" s="43"/>
      <c r="I89" s="43"/>
    </row>
    <row r="90" spans="2:9" ht="15.75" customHeight="1">
      <c r="B90" s="164"/>
      <c r="C90" s="2"/>
      <c r="D90" s="43"/>
      <c r="E90" s="43"/>
      <c r="F90" s="43"/>
      <c r="G90" s="43"/>
      <c r="H90" s="43"/>
      <c r="I90" s="43"/>
    </row>
    <row r="91" spans="2:9" ht="15.75" customHeight="1">
      <c r="B91" s="164"/>
      <c r="C91" s="2"/>
      <c r="D91" s="43"/>
      <c r="E91" s="43"/>
      <c r="F91" s="43"/>
      <c r="G91" s="43"/>
      <c r="H91" s="43"/>
      <c r="I91" s="43"/>
    </row>
    <row r="92" spans="2:9" ht="15.75" customHeight="1">
      <c r="B92" s="164"/>
      <c r="C92" s="2"/>
      <c r="D92" s="43"/>
      <c r="E92" s="43"/>
      <c r="F92" s="43"/>
      <c r="G92" s="43"/>
      <c r="H92" s="43"/>
      <c r="I92" s="43"/>
    </row>
    <row r="93" spans="2:9" ht="15.75" customHeight="1">
      <c r="B93" s="164"/>
      <c r="C93" s="2"/>
      <c r="D93" s="43"/>
      <c r="E93" s="43"/>
      <c r="F93" s="43"/>
      <c r="G93" s="43"/>
      <c r="H93" s="43"/>
      <c r="I93" s="43"/>
    </row>
    <row r="94" spans="2:9" ht="15.75" customHeight="1">
      <c r="B94" s="164"/>
      <c r="C94" s="2"/>
      <c r="D94" s="43"/>
      <c r="E94" s="43"/>
      <c r="F94" s="43"/>
      <c r="G94" s="43"/>
      <c r="H94" s="43"/>
      <c r="I94" s="43"/>
    </row>
    <row r="95" spans="2:9" ht="15.75" customHeight="1">
      <c r="B95" s="164"/>
      <c r="C95" s="2"/>
      <c r="D95" s="43"/>
      <c r="E95" s="43"/>
      <c r="F95" s="43"/>
      <c r="G95" s="43"/>
      <c r="H95" s="43"/>
      <c r="I95" s="43"/>
    </row>
    <row r="96" spans="2:9" ht="15.75" customHeight="1">
      <c r="B96" s="164"/>
      <c r="C96" s="2"/>
      <c r="D96" s="43"/>
      <c r="E96" s="43"/>
      <c r="F96" s="43"/>
      <c r="G96" s="43"/>
      <c r="H96" s="43"/>
      <c r="I96" s="43"/>
    </row>
    <row r="97" spans="2:9" ht="15.75" customHeight="1">
      <c r="B97" s="164"/>
      <c r="C97" s="2"/>
      <c r="D97" s="43"/>
      <c r="E97" s="43"/>
      <c r="F97" s="43"/>
      <c r="G97" s="43"/>
      <c r="H97" s="43"/>
      <c r="I97" s="43"/>
    </row>
    <row r="98" spans="2:9" ht="15.75" customHeight="1">
      <c r="B98" s="164"/>
      <c r="C98" s="2"/>
      <c r="D98" s="43"/>
      <c r="E98" s="43"/>
      <c r="F98" s="43"/>
      <c r="G98" s="43"/>
      <c r="H98" s="43"/>
      <c r="I98" s="43"/>
    </row>
    <row r="99" spans="2:9" ht="15.75" customHeight="1">
      <c r="B99" s="164"/>
      <c r="C99" s="2"/>
      <c r="D99" s="43"/>
      <c r="E99" s="43"/>
      <c r="F99" s="43"/>
      <c r="G99" s="43"/>
      <c r="H99" s="43"/>
      <c r="I99" s="43"/>
    </row>
    <row r="100" spans="2:9" ht="15.75" customHeight="1">
      <c r="B100" s="164"/>
      <c r="C100" s="2"/>
      <c r="D100" s="43"/>
      <c r="E100" s="43"/>
      <c r="F100" s="43"/>
      <c r="G100" s="43"/>
      <c r="H100" s="43"/>
      <c r="I100" s="43"/>
    </row>
    <row r="101" spans="2:9" ht="15.75" customHeight="1">
      <c r="B101" s="164"/>
      <c r="C101" s="2"/>
      <c r="D101" s="43"/>
      <c r="E101" s="43"/>
      <c r="F101" s="43"/>
      <c r="G101" s="43"/>
      <c r="H101" s="43"/>
      <c r="I101" s="43"/>
    </row>
    <row r="102" spans="2:9" ht="15.75" customHeight="1">
      <c r="B102" s="164"/>
      <c r="C102" s="2"/>
      <c r="D102" s="43"/>
      <c r="E102" s="43"/>
      <c r="F102" s="43"/>
      <c r="G102" s="43"/>
      <c r="H102" s="43"/>
      <c r="I102" s="43"/>
    </row>
    <row r="103" spans="2:9" ht="15.75" customHeight="1">
      <c r="B103" s="164"/>
      <c r="C103" s="2"/>
      <c r="D103" s="43"/>
      <c r="E103" s="43"/>
      <c r="F103" s="43"/>
      <c r="G103" s="43"/>
      <c r="H103" s="43"/>
      <c r="I103" s="43"/>
    </row>
    <row r="104" spans="2:9" ht="15.75" customHeight="1">
      <c r="B104" s="164"/>
      <c r="C104" s="2"/>
      <c r="D104" s="43"/>
      <c r="E104" s="43"/>
      <c r="F104" s="43"/>
      <c r="G104" s="43"/>
      <c r="H104" s="43"/>
      <c r="I104" s="43"/>
    </row>
    <row r="105" spans="2:9" ht="15.75" customHeight="1">
      <c r="B105" s="164"/>
      <c r="C105" s="2"/>
      <c r="D105" s="43"/>
      <c r="E105" s="43"/>
      <c r="F105" s="43"/>
      <c r="G105" s="43"/>
      <c r="H105" s="43"/>
      <c r="I105" s="43"/>
    </row>
    <row r="106" spans="2:9" ht="15.75" customHeight="1">
      <c r="B106" s="164"/>
      <c r="C106" s="2"/>
      <c r="D106" s="43"/>
      <c r="E106" s="43"/>
      <c r="F106" s="43"/>
      <c r="G106" s="43"/>
      <c r="H106" s="43"/>
      <c r="I106" s="43"/>
    </row>
    <row r="107" spans="2:9" ht="15.75" customHeight="1">
      <c r="B107" s="164"/>
      <c r="C107" s="2"/>
      <c r="D107" s="43"/>
      <c r="E107" s="43"/>
      <c r="F107" s="43"/>
      <c r="G107" s="43"/>
      <c r="H107" s="43"/>
      <c r="I107" s="43"/>
    </row>
    <row r="108" spans="2:9" ht="15.75" customHeight="1">
      <c r="B108" s="164"/>
      <c r="C108" s="2"/>
      <c r="D108" s="43"/>
      <c r="E108" s="43"/>
      <c r="F108" s="43"/>
      <c r="G108" s="43"/>
      <c r="H108" s="43"/>
      <c r="I108" s="43"/>
    </row>
    <row r="109" spans="2:9" ht="15.75" customHeight="1">
      <c r="B109" s="164"/>
      <c r="C109" s="2"/>
      <c r="D109" s="43"/>
      <c r="E109" s="43"/>
      <c r="F109" s="43"/>
      <c r="G109" s="43"/>
      <c r="H109" s="43"/>
      <c r="I109" s="43"/>
    </row>
    <row r="110" spans="2:9" ht="15.75" customHeight="1">
      <c r="B110" s="164"/>
      <c r="C110" s="2"/>
      <c r="D110" s="43"/>
      <c r="E110" s="43"/>
      <c r="F110" s="43"/>
      <c r="G110" s="43"/>
      <c r="H110" s="43"/>
      <c r="I110" s="43"/>
    </row>
    <row r="111" spans="2:9" ht="15.75" customHeight="1">
      <c r="B111" s="164"/>
      <c r="C111" s="2"/>
      <c r="D111" s="43"/>
      <c r="E111" s="43"/>
      <c r="F111" s="43"/>
      <c r="G111" s="43"/>
      <c r="H111" s="43"/>
      <c r="I111" s="43"/>
    </row>
    <row r="112" spans="2:9" ht="15.75" customHeight="1">
      <c r="B112" s="164"/>
      <c r="C112" s="2"/>
      <c r="D112" s="43"/>
      <c r="E112" s="43"/>
      <c r="F112" s="43"/>
      <c r="G112" s="43"/>
      <c r="H112" s="43"/>
      <c r="I112" s="43"/>
    </row>
    <row r="113" spans="2:9" ht="15.75" customHeight="1">
      <c r="B113" s="164"/>
      <c r="C113" s="2"/>
      <c r="D113" s="43"/>
      <c r="E113" s="43"/>
      <c r="F113" s="43"/>
      <c r="G113" s="43"/>
      <c r="H113" s="43"/>
      <c r="I113" s="43"/>
    </row>
    <row r="114" spans="2:9" ht="15.75" customHeight="1">
      <c r="B114" s="164"/>
      <c r="C114" s="2"/>
      <c r="D114" s="43"/>
      <c r="E114" s="43"/>
      <c r="F114" s="43"/>
      <c r="G114" s="43"/>
      <c r="H114" s="43"/>
      <c r="I114" s="43"/>
    </row>
    <row r="115" spans="2:9" ht="15.75" customHeight="1">
      <c r="B115" s="164"/>
      <c r="C115" s="2"/>
      <c r="D115" s="43"/>
      <c r="E115" s="43"/>
      <c r="F115" s="43"/>
      <c r="G115" s="43"/>
      <c r="H115" s="43"/>
      <c r="I115" s="43"/>
    </row>
    <row r="116" spans="2:9" ht="15.75" customHeight="1">
      <c r="B116" s="164"/>
      <c r="C116" s="2"/>
      <c r="D116" s="43"/>
      <c r="E116" s="43"/>
      <c r="F116" s="43"/>
      <c r="G116" s="43"/>
      <c r="H116" s="43"/>
      <c r="I116" s="43"/>
    </row>
    <row r="117" spans="2:9" ht="15.75" customHeight="1">
      <c r="B117" s="164"/>
      <c r="C117" s="2"/>
      <c r="D117" s="43"/>
      <c r="E117" s="43"/>
      <c r="F117" s="43"/>
      <c r="G117" s="43"/>
      <c r="H117" s="43"/>
      <c r="I117" s="43"/>
    </row>
    <row r="118" spans="2:9" ht="15.75" customHeight="1">
      <c r="B118" s="164"/>
      <c r="C118" s="2"/>
      <c r="D118" s="43"/>
      <c r="E118" s="43"/>
      <c r="F118" s="43"/>
      <c r="G118" s="43"/>
      <c r="H118" s="43"/>
      <c r="I118" s="43"/>
    </row>
    <row r="119" spans="2:9" ht="15.75" customHeight="1">
      <c r="B119" s="164"/>
      <c r="C119" s="2"/>
      <c r="D119" s="43"/>
      <c r="E119" s="43"/>
      <c r="F119" s="43"/>
      <c r="G119" s="43"/>
      <c r="H119" s="43"/>
      <c r="I119" s="43"/>
    </row>
    <row r="120" spans="2:9" ht="15.75" customHeight="1">
      <c r="B120" s="164"/>
      <c r="C120" s="2"/>
      <c r="D120" s="43"/>
      <c r="E120" s="43"/>
      <c r="F120" s="43"/>
      <c r="G120" s="43"/>
      <c r="H120" s="43"/>
      <c r="I120" s="43"/>
    </row>
    <row r="121" spans="2:9" ht="15.75" customHeight="1">
      <c r="B121" s="164"/>
      <c r="C121" s="2"/>
      <c r="D121" s="43"/>
      <c r="E121" s="43"/>
      <c r="F121" s="43"/>
      <c r="G121" s="43"/>
      <c r="H121" s="43"/>
      <c r="I121" s="43"/>
    </row>
    <row r="122" spans="2:9" ht="15.75" customHeight="1">
      <c r="B122" s="164"/>
      <c r="C122" s="2"/>
      <c r="D122" s="43"/>
      <c r="E122" s="43"/>
      <c r="F122" s="43"/>
      <c r="G122" s="43"/>
      <c r="H122" s="43"/>
      <c r="I122" s="43"/>
    </row>
    <row r="123" spans="2:9" ht="15.75" customHeight="1">
      <c r="B123" s="164"/>
      <c r="C123" s="2"/>
      <c r="D123" s="43"/>
      <c r="E123" s="43"/>
      <c r="F123" s="43"/>
      <c r="G123" s="43"/>
      <c r="H123" s="43"/>
      <c r="I123" s="43"/>
    </row>
    <row r="124" spans="2:9" ht="15.75" customHeight="1">
      <c r="B124" s="164"/>
      <c r="C124" s="2"/>
      <c r="D124" s="43"/>
      <c r="E124" s="43"/>
      <c r="F124" s="43"/>
      <c r="G124" s="43"/>
      <c r="H124" s="43"/>
      <c r="I124" s="43"/>
    </row>
    <row r="125" spans="2:9" ht="15.75" customHeight="1">
      <c r="B125" s="164"/>
      <c r="C125" s="2"/>
      <c r="D125" s="43"/>
      <c r="E125" s="43"/>
      <c r="F125" s="43"/>
      <c r="G125" s="43"/>
      <c r="H125" s="43"/>
      <c r="I125" s="43"/>
    </row>
    <row r="126" spans="2:9" ht="15.75" customHeight="1">
      <c r="B126" s="164"/>
      <c r="C126" s="2"/>
      <c r="D126" s="43"/>
      <c r="E126" s="43"/>
      <c r="F126" s="43"/>
      <c r="G126" s="43"/>
      <c r="H126" s="43"/>
      <c r="I126" s="43"/>
    </row>
    <row r="127" spans="2:9" ht="15.75" customHeight="1">
      <c r="B127" s="164"/>
      <c r="C127" s="2"/>
      <c r="D127" s="43"/>
      <c r="E127" s="43"/>
      <c r="F127" s="43"/>
      <c r="G127" s="43"/>
      <c r="H127" s="43"/>
      <c r="I127" s="43"/>
    </row>
    <row r="128" spans="2:9" ht="15.75" customHeight="1">
      <c r="B128" s="164"/>
      <c r="C128" s="2"/>
      <c r="D128" s="43"/>
      <c r="E128" s="43"/>
      <c r="F128" s="43"/>
      <c r="G128" s="43"/>
      <c r="H128" s="43"/>
      <c r="I128" s="43"/>
    </row>
    <row r="129" spans="2:9" ht="15.75" customHeight="1">
      <c r="B129" s="164"/>
      <c r="C129" s="2"/>
      <c r="D129" s="43"/>
      <c r="E129" s="43"/>
      <c r="F129" s="43"/>
      <c r="G129" s="43"/>
      <c r="H129" s="43"/>
      <c r="I129" s="43"/>
    </row>
    <row r="130" spans="2:9" ht="15.75" customHeight="1">
      <c r="B130" s="164"/>
      <c r="C130" s="2"/>
      <c r="D130" s="43"/>
      <c r="E130" s="43"/>
      <c r="F130" s="43"/>
      <c r="G130" s="43"/>
      <c r="H130" s="43"/>
      <c r="I130" s="43"/>
    </row>
    <row r="131" spans="2:9" ht="15.75" customHeight="1">
      <c r="B131" s="164"/>
      <c r="C131" s="2"/>
      <c r="D131" s="43"/>
      <c r="E131" s="43"/>
      <c r="F131" s="43"/>
      <c r="G131" s="43"/>
      <c r="H131" s="43"/>
      <c r="I131" s="43"/>
    </row>
    <row r="132" spans="2:9" ht="15.75" customHeight="1">
      <c r="B132" s="164"/>
      <c r="C132" s="2"/>
      <c r="D132" s="43"/>
      <c r="E132" s="43"/>
      <c r="F132" s="43"/>
      <c r="G132" s="43"/>
      <c r="H132" s="43"/>
      <c r="I132" s="43"/>
    </row>
    <row r="133" spans="2:9" ht="15.75" customHeight="1">
      <c r="B133" s="164"/>
      <c r="C133" s="2"/>
      <c r="D133" s="43"/>
      <c r="E133" s="43"/>
      <c r="F133" s="43"/>
      <c r="G133" s="43"/>
      <c r="H133" s="43"/>
      <c r="I133" s="43"/>
    </row>
    <row r="134" spans="2:9" ht="15.75" customHeight="1">
      <c r="B134" s="164"/>
      <c r="C134" s="2"/>
      <c r="D134" s="43"/>
      <c r="E134" s="43"/>
      <c r="F134" s="43"/>
      <c r="G134" s="43"/>
      <c r="H134" s="43"/>
      <c r="I134" s="43"/>
    </row>
    <row r="135" spans="2:9" ht="15.75" customHeight="1">
      <c r="B135" s="164"/>
      <c r="C135" s="2"/>
      <c r="D135" s="43"/>
      <c r="E135" s="43"/>
      <c r="F135" s="43"/>
      <c r="G135" s="43"/>
      <c r="H135" s="43"/>
      <c r="I135" s="43"/>
    </row>
    <row r="136" spans="2:9" ht="15.75" customHeight="1">
      <c r="B136" s="164"/>
      <c r="C136" s="2"/>
      <c r="D136" s="43"/>
      <c r="E136" s="43"/>
      <c r="F136" s="43"/>
      <c r="G136" s="43"/>
      <c r="H136" s="43"/>
      <c r="I136" s="43"/>
    </row>
    <row r="137" spans="2:9" ht="15.75" customHeight="1">
      <c r="B137" s="164"/>
      <c r="C137" s="2"/>
      <c r="D137" s="43"/>
      <c r="E137" s="43"/>
      <c r="F137" s="43"/>
      <c r="G137" s="43"/>
      <c r="H137" s="43"/>
      <c r="I137" s="43"/>
    </row>
    <row r="138" spans="2:9" ht="15.75" customHeight="1">
      <c r="B138" s="164"/>
      <c r="C138" s="2"/>
      <c r="D138" s="43"/>
      <c r="E138" s="43"/>
      <c r="F138" s="43"/>
      <c r="G138" s="43"/>
      <c r="H138" s="43"/>
      <c r="I138" s="43"/>
    </row>
    <row r="139" spans="2:9" ht="15.75" customHeight="1">
      <c r="B139" s="164"/>
      <c r="C139" s="2"/>
      <c r="D139" s="43"/>
      <c r="E139" s="43"/>
      <c r="F139" s="43"/>
      <c r="G139" s="43"/>
      <c r="H139" s="43"/>
      <c r="I139" s="43"/>
    </row>
    <row r="140" spans="2:9" ht="15.75" customHeight="1">
      <c r="B140" s="164"/>
      <c r="C140" s="2"/>
      <c r="D140" s="43"/>
      <c r="E140" s="43"/>
      <c r="F140" s="43"/>
      <c r="G140" s="43"/>
      <c r="H140" s="43"/>
      <c r="I140" s="43"/>
    </row>
    <row r="141" spans="2:9" ht="15.75" customHeight="1">
      <c r="B141" s="164"/>
      <c r="C141" s="2"/>
      <c r="D141" s="43"/>
      <c r="E141" s="43"/>
      <c r="F141" s="43"/>
      <c r="G141" s="43"/>
      <c r="H141" s="43"/>
      <c r="I141" s="43"/>
    </row>
    <row r="142" spans="2:9" ht="15.75" customHeight="1">
      <c r="B142" s="164"/>
      <c r="C142" s="2"/>
      <c r="D142" s="43"/>
      <c r="E142" s="43"/>
      <c r="F142" s="43"/>
      <c r="G142" s="43"/>
      <c r="H142" s="43"/>
      <c r="I142" s="43"/>
    </row>
    <row r="143" spans="2:9" ht="15.75" customHeight="1">
      <c r="B143" s="164"/>
      <c r="C143" s="2"/>
      <c r="D143" s="43"/>
      <c r="E143" s="43"/>
      <c r="F143" s="43"/>
      <c r="G143" s="43"/>
      <c r="H143" s="43"/>
      <c r="I143" s="43"/>
    </row>
    <row r="144" spans="2:9" ht="15.75" customHeight="1">
      <c r="B144" s="164"/>
      <c r="C144" s="2"/>
      <c r="D144" s="43"/>
      <c r="E144" s="43"/>
      <c r="F144" s="43"/>
      <c r="G144" s="43"/>
      <c r="H144" s="43"/>
      <c r="I144" s="43"/>
    </row>
    <row r="145" spans="2:9" ht="15.75" customHeight="1">
      <c r="B145" s="164"/>
      <c r="C145" s="2"/>
      <c r="D145" s="43"/>
      <c r="E145" s="43"/>
      <c r="F145" s="43"/>
      <c r="G145" s="43"/>
      <c r="H145" s="43"/>
      <c r="I145" s="43"/>
    </row>
    <row r="146" spans="2:9" ht="15.75" customHeight="1">
      <c r="B146" s="164"/>
      <c r="C146" s="2"/>
      <c r="D146" s="43"/>
      <c r="E146" s="43"/>
      <c r="F146" s="43"/>
      <c r="G146" s="43"/>
      <c r="H146" s="43"/>
      <c r="I146" s="43"/>
    </row>
    <row r="147" spans="2:9" ht="15.75" customHeight="1">
      <c r="B147" s="164"/>
      <c r="C147" s="2"/>
      <c r="D147" s="43"/>
      <c r="E147" s="43"/>
      <c r="F147" s="43"/>
      <c r="G147" s="43"/>
      <c r="H147" s="43"/>
      <c r="I147" s="43"/>
    </row>
    <row r="148" spans="2:9" ht="15.75" customHeight="1">
      <c r="B148" s="164"/>
      <c r="C148" s="2"/>
      <c r="D148" s="43"/>
      <c r="E148" s="43"/>
      <c r="F148" s="43"/>
      <c r="G148" s="43"/>
      <c r="H148" s="43"/>
      <c r="I148" s="43"/>
    </row>
    <row r="149" spans="2:9" ht="15.75" customHeight="1">
      <c r="B149" s="164"/>
      <c r="C149" s="2"/>
      <c r="D149" s="43"/>
      <c r="E149" s="43"/>
      <c r="F149" s="43"/>
      <c r="G149" s="43"/>
      <c r="H149" s="43"/>
      <c r="I149" s="43"/>
    </row>
    <row r="150" spans="2:9" ht="15.75" customHeight="1">
      <c r="B150" s="164"/>
      <c r="C150" s="2"/>
      <c r="D150" s="43"/>
      <c r="E150" s="43"/>
      <c r="F150" s="43"/>
      <c r="G150" s="43"/>
      <c r="H150" s="43"/>
      <c r="I150" s="43"/>
    </row>
    <row r="151" spans="2:9" ht="15.75" customHeight="1">
      <c r="B151" s="164"/>
      <c r="C151" s="2"/>
      <c r="D151" s="43"/>
      <c r="E151" s="43"/>
      <c r="F151" s="43"/>
      <c r="G151" s="43"/>
      <c r="H151" s="43"/>
      <c r="I151" s="43"/>
    </row>
    <row r="152" spans="2:9" ht="15.75" customHeight="1">
      <c r="B152" s="164"/>
      <c r="C152" s="2"/>
      <c r="D152" s="43"/>
      <c r="E152" s="43"/>
      <c r="F152" s="43"/>
      <c r="G152" s="43"/>
      <c r="H152" s="43"/>
      <c r="I152" s="43"/>
    </row>
    <row r="153" spans="2:9" ht="15.75" customHeight="1">
      <c r="B153" s="164"/>
      <c r="C153" s="2"/>
      <c r="D153" s="43"/>
      <c r="E153" s="43"/>
      <c r="F153" s="43"/>
      <c r="G153" s="43"/>
      <c r="H153" s="43"/>
      <c r="I153" s="43"/>
    </row>
    <row r="154" spans="2:9" ht="15.75" customHeight="1">
      <c r="B154" s="164"/>
      <c r="C154" s="2"/>
      <c r="D154" s="43"/>
      <c r="E154" s="43"/>
      <c r="F154" s="43"/>
      <c r="G154" s="43"/>
      <c r="H154" s="43"/>
      <c r="I154" s="43"/>
    </row>
    <row r="155" spans="2:9" ht="15.75" customHeight="1">
      <c r="B155" s="164"/>
      <c r="C155" s="2"/>
      <c r="D155" s="43"/>
      <c r="E155" s="43"/>
      <c r="F155" s="43"/>
      <c r="G155" s="43"/>
      <c r="H155" s="43"/>
      <c r="I155" s="43"/>
    </row>
    <row r="156" spans="2:9" ht="15.75" customHeight="1">
      <c r="B156" s="164"/>
      <c r="C156" s="2"/>
      <c r="D156" s="43"/>
      <c r="E156" s="43"/>
      <c r="F156" s="43"/>
      <c r="G156" s="43"/>
      <c r="H156" s="43"/>
      <c r="I156" s="43"/>
    </row>
    <row r="157" spans="2:9" ht="15.75" customHeight="1">
      <c r="B157" s="164"/>
      <c r="C157" s="2"/>
      <c r="D157" s="43"/>
      <c r="E157" s="43"/>
      <c r="F157" s="43"/>
      <c r="G157" s="43"/>
      <c r="H157" s="43"/>
      <c r="I157" s="43"/>
    </row>
    <row r="158" spans="2:9" ht="15.75" customHeight="1">
      <c r="B158" s="164"/>
      <c r="C158" s="2"/>
      <c r="D158" s="43"/>
      <c r="E158" s="43"/>
      <c r="F158" s="43"/>
      <c r="G158" s="43"/>
      <c r="H158" s="43"/>
      <c r="I158" s="43"/>
    </row>
    <row r="159" spans="2:9" ht="15.75" customHeight="1">
      <c r="B159" s="164"/>
      <c r="C159" s="2"/>
      <c r="D159" s="43"/>
      <c r="E159" s="43"/>
      <c r="F159" s="43"/>
      <c r="G159" s="43"/>
      <c r="H159" s="43"/>
      <c r="I159" s="43"/>
    </row>
    <row r="160" spans="2:9" ht="15.75" customHeight="1">
      <c r="B160" s="164"/>
      <c r="C160" s="2"/>
      <c r="D160" s="43"/>
      <c r="E160" s="43"/>
      <c r="F160" s="43"/>
      <c r="G160" s="43"/>
      <c r="H160" s="43"/>
      <c r="I160" s="43"/>
    </row>
    <row r="161" spans="2:9" ht="15.75" customHeight="1">
      <c r="B161" s="164"/>
      <c r="C161" s="2"/>
      <c r="D161" s="43"/>
      <c r="E161" s="43"/>
      <c r="F161" s="43"/>
      <c r="G161" s="43"/>
      <c r="H161" s="43"/>
      <c r="I161" s="43"/>
    </row>
    <row r="162" spans="2:9" ht="15.75" customHeight="1">
      <c r="B162" s="164"/>
      <c r="C162" s="2"/>
      <c r="D162" s="43"/>
      <c r="E162" s="43"/>
      <c r="F162" s="43"/>
      <c r="G162" s="43"/>
      <c r="H162" s="43"/>
      <c r="I162" s="43"/>
    </row>
    <row r="163" spans="2:9" ht="15.75" customHeight="1">
      <c r="B163" s="164"/>
      <c r="C163" s="2"/>
      <c r="D163" s="43"/>
      <c r="E163" s="43"/>
      <c r="F163" s="43"/>
      <c r="G163" s="43"/>
      <c r="H163" s="43"/>
      <c r="I163" s="43"/>
    </row>
    <row r="164" spans="2:9" ht="15.75" customHeight="1">
      <c r="B164" s="164"/>
      <c r="C164" s="2"/>
      <c r="D164" s="43"/>
      <c r="E164" s="43"/>
      <c r="F164" s="43"/>
      <c r="G164" s="43"/>
      <c r="H164" s="43"/>
      <c r="I164" s="43"/>
    </row>
    <row r="165" spans="2:9" ht="15.75" customHeight="1">
      <c r="B165" s="164"/>
      <c r="C165" s="2"/>
      <c r="D165" s="43"/>
      <c r="E165" s="43"/>
      <c r="F165" s="43"/>
      <c r="G165" s="43"/>
      <c r="H165" s="43"/>
      <c r="I165" s="43"/>
    </row>
    <row r="166" spans="2:9" ht="15.75" customHeight="1">
      <c r="B166" s="164"/>
      <c r="C166" s="2"/>
      <c r="D166" s="43"/>
      <c r="E166" s="43"/>
      <c r="F166" s="43"/>
      <c r="G166" s="43"/>
      <c r="H166" s="43"/>
      <c r="I166" s="43"/>
    </row>
    <row r="167" spans="2:9" ht="15.75" customHeight="1">
      <c r="B167" s="164"/>
      <c r="C167" s="2"/>
      <c r="D167" s="43"/>
      <c r="E167" s="43"/>
      <c r="F167" s="43"/>
      <c r="G167" s="43"/>
      <c r="H167" s="43"/>
      <c r="I167" s="43"/>
    </row>
    <row r="168" spans="2:9" ht="15.75" customHeight="1">
      <c r="B168" s="164"/>
      <c r="C168" s="2"/>
      <c r="D168" s="43"/>
      <c r="E168" s="43"/>
      <c r="F168" s="43"/>
      <c r="G168" s="43"/>
      <c r="H168" s="43"/>
      <c r="I168" s="43"/>
    </row>
    <row r="169" spans="2:9" ht="15.75" customHeight="1">
      <c r="B169" s="164"/>
      <c r="C169" s="2"/>
      <c r="D169" s="43"/>
      <c r="E169" s="43"/>
      <c r="F169" s="43"/>
      <c r="G169" s="43"/>
      <c r="H169" s="43"/>
      <c r="I169" s="43"/>
    </row>
    <row r="170" spans="2:9" ht="15.75" customHeight="1">
      <c r="B170" s="164"/>
      <c r="C170" s="2"/>
      <c r="D170" s="43"/>
      <c r="E170" s="43"/>
      <c r="F170" s="43"/>
      <c r="G170" s="43"/>
      <c r="H170" s="43"/>
      <c r="I170" s="43"/>
    </row>
    <row r="171" spans="2:9" ht="15.75" customHeight="1">
      <c r="B171" s="164"/>
      <c r="C171" s="2"/>
      <c r="D171" s="43"/>
      <c r="E171" s="43"/>
      <c r="F171" s="43"/>
      <c r="G171" s="43"/>
      <c r="H171" s="43"/>
      <c r="I171" s="43"/>
    </row>
    <row r="172" spans="2:9" ht="15.75" customHeight="1">
      <c r="B172" s="164"/>
      <c r="C172" s="2"/>
      <c r="D172" s="43"/>
      <c r="E172" s="43"/>
      <c r="F172" s="43"/>
      <c r="G172" s="43"/>
      <c r="H172" s="43"/>
      <c r="I172" s="43"/>
    </row>
    <row r="173" spans="2:9" ht="15.75" customHeight="1">
      <c r="B173" s="164"/>
      <c r="C173" s="2"/>
      <c r="D173" s="43"/>
      <c r="E173" s="43"/>
      <c r="F173" s="43"/>
      <c r="G173" s="43"/>
      <c r="H173" s="43"/>
      <c r="I173" s="43"/>
    </row>
    <row r="174" spans="2:9" ht="15.75" customHeight="1">
      <c r="B174" s="164"/>
      <c r="C174" s="2"/>
      <c r="D174" s="43"/>
      <c r="E174" s="43"/>
      <c r="F174" s="43"/>
      <c r="G174" s="43"/>
      <c r="H174" s="43"/>
      <c r="I174" s="43"/>
    </row>
    <row r="175" spans="2:9" ht="15.75" customHeight="1">
      <c r="B175" s="164"/>
      <c r="C175" s="2"/>
      <c r="D175" s="43"/>
      <c r="E175" s="43"/>
      <c r="F175" s="43"/>
      <c r="G175" s="43"/>
      <c r="H175" s="43"/>
      <c r="I175" s="43"/>
    </row>
    <row r="176" spans="2:9" ht="15.75" customHeight="1">
      <c r="B176" s="164"/>
      <c r="C176" s="2"/>
      <c r="D176" s="43"/>
      <c r="E176" s="43"/>
      <c r="F176" s="43"/>
      <c r="G176" s="43"/>
      <c r="H176" s="43"/>
      <c r="I176" s="43"/>
    </row>
    <row r="177" spans="2:9" ht="15.75" customHeight="1">
      <c r="B177" s="164"/>
      <c r="C177" s="2"/>
      <c r="D177" s="43"/>
      <c r="E177" s="43"/>
      <c r="F177" s="43"/>
      <c r="G177" s="43"/>
      <c r="H177" s="43"/>
      <c r="I177" s="43"/>
    </row>
    <row r="178" spans="2:9" ht="15.75" customHeight="1">
      <c r="B178" s="164"/>
      <c r="C178" s="2"/>
      <c r="D178" s="43"/>
      <c r="E178" s="43"/>
      <c r="F178" s="43"/>
      <c r="G178" s="43"/>
      <c r="H178" s="43"/>
      <c r="I178" s="43"/>
    </row>
    <row r="179" spans="2:9" ht="15.75" customHeight="1">
      <c r="B179" s="164"/>
      <c r="C179" s="2"/>
      <c r="D179" s="43"/>
      <c r="E179" s="43"/>
      <c r="F179" s="43"/>
      <c r="G179" s="43"/>
      <c r="H179" s="43"/>
      <c r="I179" s="43"/>
    </row>
    <row r="180" spans="2:9" ht="15.75" customHeight="1">
      <c r="B180" s="164"/>
      <c r="C180" s="2"/>
      <c r="D180" s="43"/>
      <c r="E180" s="43"/>
      <c r="F180" s="43"/>
      <c r="G180" s="43"/>
      <c r="H180" s="43"/>
      <c r="I180" s="43"/>
    </row>
    <row r="181" spans="2:9" ht="15.75" customHeight="1">
      <c r="B181" s="164"/>
      <c r="C181" s="2"/>
      <c r="D181" s="43"/>
      <c r="E181" s="43"/>
      <c r="F181" s="43"/>
      <c r="G181" s="43"/>
      <c r="H181" s="43"/>
      <c r="I181" s="43"/>
    </row>
    <row r="182" spans="2:9" ht="15.75" customHeight="1">
      <c r="B182" s="164"/>
      <c r="C182" s="2"/>
      <c r="D182" s="43"/>
      <c r="E182" s="43"/>
      <c r="F182" s="43"/>
      <c r="G182" s="43"/>
      <c r="H182" s="43"/>
      <c r="I182" s="43"/>
    </row>
    <row r="183" spans="2:9" ht="15.75" customHeight="1">
      <c r="B183" s="164"/>
      <c r="C183" s="2"/>
      <c r="D183" s="43"/>
      <c r="E183" s="43"/>
      <c r="F183" s="43"/>
      <c r="G183" s="43"/>
      <c r="H183" s="43"/>
      <c r="I183" s="43"/>
    </row>
    <row r="184" spans="2:9" ht="15.75" customHeight="1">
      <c r="B184" s="164"/>
      <c r="C184" s="2"/>
      <c r="D184" s="43"/>
      <c r="E184" s="43"/>
      <c r="F184" s="43"/>
      <c r="G184" s="43"/>
      <c r="H184" s="43"/>
      <c r="I184" s="43"/>
    </row>
    <row r="185" spans="2:9" ht="15.75" customHeight="1">
      <c r="B185" s="164"/>
      <c r="C185" s="2"/>
      <c r="D185" s="43"/>
      <c r="E185" s="43"/>
      <c r="F185" s="43"/>
      <c r="G185" s="43"/>
      <c r="H185" s="43"/>
      <c r="I185" s="43"/>
    </row>
    <row r="186" spans="2:9" ht="15.75" customHeight="1">
      <c r="B186" s="164"/>
      <c r="C186" s="2"/>
      <c r="D186" s="43"/>
      <c r="E186" s="43"/>
      <c r="F186" s="43"/>
      <c r="G186" s="43"/>
      <c r="H186" s="43"/>
      <c r="I186" s="43"/>
    </row>
    <row r="187" spans="2:9" ht="15.75" customHeight="1">
      <c r="B187" s="164"/>
      <c r="C187" s="2"/>
      <c r="D187" s="43"/>
      <c r="E187" s="43"/>
      <c r="F187" s="43"/>
      <c r="G187" s="43"/>
      <c r="H187" s="43"/>
      <c r="I187" s="43"/>
    </row>
    <row r="188" spans="2:9" ht="15.75" customHeight="1">
      <c r="B188" s="164"/>
      <c r="C188" s="2"/>
      <c r="D188" s="43"/>
      <c r="E188" s="43"/>
      <c r="F188" s="43"/>
      <c r="G188" s="43"/>
      <c r="H188" s="43"/>
      <c r="I188" s="43"/>
    </row>
    <row r="189" spans="2:9" ht="15.75" customHeight="1">
      <c r="B189" s="164"/>
      <c r="C189" s="2"/>
      <c r="D189" s="43"/>
      <c r="E189" s="43"/>
      <c r="F189" s="43"/>
      <c r="G189" s="43"/>
      <c r="H189" s="43"/>
      <c r="I189" s="43"/>
    </row>
    <row r="190" spans="2:9" ht="15.75" customHeight="1">
      <c r="B190" s="164"/>
      <c r="C190" s="2"/>
      <c r="D190" s="43"/>
      <c r="E190" s="43"/>
      <c r="F190" s="43"/>
      <c r="G190" s="43"/>
      <c r="H190" s="43"/>
      <c r="I190" s="43"/>
    </row>
    <row r="191" spans="2:9" ht="15.75" customHeight="1">
      <c r="B191" s="164"/>
      <c r="C191" s="2"/>
      <c r="D191" s="43"/>
      <c r="E191" s="43"/>
      <c r="F191" s="43"/>
      <c r="G191" s="43"/>
      <c r="H191" s="43"/>
      <c r="I191" s="43"/>
    </row>
    <row r="192" spans="2:9" ht="15.75" customHeight="1">
      <c r="B192" s="164"/>
      <c r="C192" s="2"/>
      <c r="D192" s="43"/>
      <c r="E192" s="43"/>
      <c r="F192" s="43"/>
      <c r="G192" s="43"/>
      <c r="H192" s="43"/>
      <c r="I192" s="43"/>
    </row>
    <row r="193" spans="2:9" ht="15.75" customHeight="1">
      <c r="B193" s="164"/>
      <c r="C193" s="2"/>
      <c r="D193" s="43"/>
      <c r="E193" s="43"/>
      <c r="F193" s="43"/>
      <c r="G193" s="43"/>
      <c r="H193" s="43"/>
      <c r="I193" s="43"/>
    </row>
    <row r="194" spans="2:9" ht="15.75" customHeight="1">
      <c r="B194" s="164"/>
      <c r="C194" s="2"/>
      <c r="D194" s="43"/>
      <c r="E194" s="43"/>
      <c r="F194" s="43"/>
      <c r="G194" s="43"/>
      <c r="H194" s="43"/>
      <c r="I194" s="43"/>
    </row>
    <row r="195" spans="2:9" ht="15.75" customHeight="1">
      <c r="B195" s="164"/>
      <c r="C195" s="2"/>
      <c r="D195" s="43"/>
      <c r="E195" s="43"/>
      <c r="F195" s="43"/>
      <c r="G195" s="43"/>
      <c r="H195" s="43"/>
      <c r="I195" s="43"/>
    </row>
    <row r="196" spans="2:9" ht="15.75" customHeight="1">
      <c r="B196" s="164"/>
      <c r="C196" s="2"/>
      <c r="D196" s="43"/>
      <c r="E196" s="43"/>
      <c r="F196" s="43"/>
      <c r="G196" s="43"/>
      <c r="H196" s="43"/>
      <c r="I196" s="43"/>
    </row>
    <row r="197" spans="2:9" ht="15.75" customHeight="1">
      <c r="B197" s="164"/>
      <c r="C197" s="2"/>
      <c r="D197" s="43"/>
      <c r="E197" s="43"/>
      <c r="F197" s="43"/>
      <c r="G197" s="43"/>
      <c r="H197" s="43"/>
      <c r="I197" s="43"/>
    </row>
    <row r="198" spans="2:9" ht="15.75" customHeight="1">
      <c r="B198" s="164"/>
      <c r="C198" s="2"/>
      <c r="D198" s="43"/>
      <c r="E198" s="43"/>
      <c r="F198" s="43"/>
      <c r="G198" s="43"/>
      <c r="H198" s="43"/>
      <c r="I198" s="43"/>
    </row>
    <row r="199" spans="2:9" ht="15.75" customHeight="1">
      <c r="B199" s="164"/>
      <c r="C199" s="2"/>
      <c r="D199" s="43"/>
      <c r="E199" s="43"/>
      <c r="F199" s="43"/>
      <c r="G199" s="43"/>
      <c r="H199" s="43"/>
      <c r="I199" s="43"/>
    </row>
    <row r="200" spans="2:9" ht="15.75" customHeight="1">
      <c r="B200" s="164"/>
      <c r="C200" s="2"/>
      <c r="D200" s="43"/>
      <c r="E200" s="43"/>
      <c r="F200" s="43"/>
      <c r="G200" s="43"/>
      <c r="H200" s="43"/>
      <c r="I200" s="43"/>
    </row>
    <row r="201" spans="2:9" ht="15.75" customHeight="1">
      <c r="B201" s="164"/>
      <c r="C201" s="2"/>
      <c r="D201" s="43"/>
      <c r="E201" s="43"/>
      <c r="F201" s="43"/>
      <c r="G201" s="43"/>
      <c r="H201" s="43"/>
      <c r="I201" s="43"/>
    </row>
    <row r="202" spans="2:9" ht="15.75" customHeight="1">
      <c r="B202" s="164"/>
      <c r="C202" s="2"/>
      <c r="D202" s="43"/>
      <c r="E202" s="43"/>
      <c r="F202" s="43"/>
      <c r="G202" s="43"/>
      <c r="H202" s="43"/>
      <c r="I202" s="43"/>
    </row>
    <row r="203" spans="2:9" ht="15.75" customHeight="1">
      <c r="B203" s="164"/>
      <c r="C203" s="2"/>
      <c r="D203" s="43"/>
      <c r="E203" s="43"/>
      <c r="F203" s="43"/>
      <c r="G203" s="43"/>
      <c r="H203" s="43"/>
      <c r="I203" s="43"/>
    </row>
    <row r="204" spans="2:9" ht="15.75" customHeight="1">
      <c r="B204" s="164"/>
      <c r="C204" s="2"/>
      <c r="D204" s="43"/>
      <c r="E204" s="43"/>
      <c r="F204" s="43"/>
      <c r="G204" s="43"/>
      <c r="H204" s="43"/>
      <c r="I204" s="43"/>
    </row>
    <row r="205" spans="2:9" ht="15.75" customHeight="1">
      <c r="B205" s="164"/>
      <c r="C205" s="2"/>
      <c r="D205" s="43"/>
      <c r="E205" s="43"/>
      <c r="F205" s="43"/>
      <c r="G205" s="43"/>
      <c r="H205" s="43"/>
      <c r="I205" s="43"/>
    </row>
    <row r="206" spans="2:9" ht="15.75" customHeight="1">
      <c r="B206" s="164"/>
      <c r="C206" s="2"/>
      <c r="D206" s="43"/>
      <c r="E206" s="43"/>
      <c r="F206" s="43"/>
      <c r="G206" s="43"/>
      <c r="H206" s="43"/>
      <c r="I206" s="43"/>
    </row>
    <row r="207" spans="2:9" ht="15.75" customHeight="1">
      <c r="B207" s="164"/>
      <c r="C207" s="2"/>
      <c r="D207" s="43"/>
      <c r="E207" s="43"/>
      <c r="F207" s="43"/>
      <c r="G207" s="43"/>
      <c r="H207" s="43"/>
      <c r="I207" s="43"/>
    </row>
    <row r="208" spans="2:9" ht="15.75" customHeight="1">
      <c r="B208" s="164"/>
      <c r="C208" s="2"/>
      <c r="D208" s="43"/>
      <c r="E208" s="43"/>
      <c r="F208" s="43"/>
      <c r="G208" s="43"/>
      <c r="H208" s="43"/>
      <c r="I208" s="43"/>
    </row>
    <row r="209" spans="2:9" ht="15.75" customHeight="1">
      <c r="B209" s="164"/>
      <c r="C209" s="2"/>
      <c r="D209" s="43"/>
      <c r="E209" s="43"/>
      <c r="F209" s="43"/>
      <c r="G209" s="43"/>
      <c r="H209" s="43"/>
      <c r="I209" s="43"/>
    </row>
    <row r="210" spans="2:9" ht="15.75" customHeight="1">
      <c r="B210" s="164"/>
      <c r="C210" s="2"/>
      <c r="D210" s="43"/>
      <c r="E210" s="43"/>
      <c r="F210" s="43"/>
      <c r="G210" s="43"/>
      <c r="H210" s="43"/>
      <c r="I210" s="43"/>
    </row>
    <row r="211" spans="2:9" ht="15.75" customHeight="1">
      <c r="B211" s="164"/>
      <c r="C211" s="2"/>
      <c r="D211" s="43"/>
      <c r="E211" s="43"/>
      <c r="F211" s="43"/>
      <c r="G211" s="43"/>
      <c r="H211" s="43"/>
      <c r="I211" s="43"/>
    </row>
    <row r="212" spans="2:9" ht="15.75" customHeight="1">
      <c r="B212" s="164"/>
      <c r="C212" s="2"/>
      <c r="D212" s="43"/>
      <c r="E212" s="43"/>
      <c r="F212" s="43"/>
      <c r="G212" s="43"/>
      <c r="H212" s="43"/>
      <c r="I212" s="43"/>
    </row>
    <row r="213" spans="2:9" ht="15.75" customHeight="1">
      <c r="B213" s="164"/>
      <c r="C213" s="2"/>
      <c r="D213" s="43"/>
      <c r="E213" s="43"/>
      <c r="F213" s="43"/>
      <c r="G213" s="43"/>
      <c r="H213" s="43"/>
      <c r="I213" s="43"/>
    </row>
    <row r="214" spans="2:9" ht="15.75" customHeight="1">
      <c r="B214" s="164"/>
      <c r="C214" s="2"/>
      <c r="D214" s="43"/>
      <c r="E214" s="43"/>
      <c r="F214" s="43"/>
      <c r="G214" s="43"/>
      <c r="H214" s="43"/>
      <c r="I214" s="43"/>
    </row>
    <row r="215" spans="2:9" ht="15.75" customHeight="1">
      <c r="B215" s="164"/>
      <c r="C215" s="2"/>
      <c r="D215" s="43"/>
      <c r="E215" s="43"/>
      <c r="F215" s="43"/>
      <c r="G215" s="43"/>
      <c r="H215" s="43"/>
      <c r="I215" s="43"/>
    </row>
    <row r="216" spans="2:9" ht="15.75" customHeight="1">
      <c r="B216" s="164"/>
      <c r="C216" s="2"/>
      <c r="D216" s="43"/>
      <c r="E216" s="43"/>
      <c r="F216" s="43"/>
      <c r="G216" s="43"/>
      <c r="H216" s="43"/>
      <c r="I216" s="43"/>
    </row>
    <row r="217" spans="2:9" ht="15.75" customHeight="1">
      <c r="B217" s="164"/>
      <c r="C217" s="2"/>
      <c r="D217" s="43"/>
      <c r="E217" s="43"/>
      <c r="F217" s="43"/>
      <c r="G217" s="43"/>
      <c r="H217" s="43"/>
      <c r="I217" s="43"/>
    </row>
    <row r="218" spans="2:9" ht="15.75" customHeight="1">
      <c r="B218" s="164"/>
      <c r="C218" s="2"/>
      <c r="D218" s="43"/>
      <c r="E218" s="43"/>
      <c r="F218" s="43"/>
      <c r="G218" s="43"/>
      <c r="H218" s="43"/>
      <c r="I218" s="43"/>
    </row>
    <row r="219" spans="2:9" ht="15.75" customHeight="1">
      <c r="B219" s="164"/>
      <c r="C219" s="2"/>
      <c r="D219" s="43"/>
      <c r="E219" s="43"/>
      <c r="F219" s="43"/>
      <c r="G219" s="43"/>
      <c r="H219" s="43"/>
      <c r="I219" s="43"/>
    </row>
    <row r="220" spans="2:9" ht="15.75" customHeight="1">
      <c r="B220" s="164"/>
      <c r="C220" s="2"/>
      <c r="D220" s="43"/>
      <c r="E220" s="43"/>
      <c r="F220" s="43"/>
      <c r="G220" s="43"/>
      <c r="H220" s="43"/>
      <c r="I220" s="43"/>
    </row>
    <row r="221" spans="2:9" ht="15.75" customHeight="1">
      <c r="B221" s="164"/>
      <c r="C221" s="2"/>
      <c r="D221" s="43"/>
      <c r="E221" s="43"/>
      <c r="F221" s="43"/>
      <c r="G221" s="43"/>
      <c r="H221" s="43"/>
      <c r="I221" s="43"/>
    </row>
    <row r="222" spans="2:9" ht="15.75" customHeight="1">
      <c r="B222" s="164"/>
      <c r="C222" s="2"/>
      <c r="D222" s="43"/>
      <c r="E222" s="43"/>
      <c r="F222" s="43"/>
      <c r="G222" s="43"/>
      <c r="H222" s="43"/>
      <c r="I222" s="43"/>
    </row>
    <row r="223" spans="2:9" ht="15.75" customHeight="1">
      <c r="B223" s="164"/>
      <c r="C223" s="2"/>
      <c r="D223" s="43"/>
      <c r="E223" s="43"/>
      <c r="F223" s="43"/>
      <c r="G223" s="43"/>
      <c r="H223" s="43"/>
      <c r="I223" s="43"/>
    </row>
    <row r="224" spans="2:9" ht="15.75" customHeight="1">
      <c r="B224" s="164"/>
      <c r="C224" s="2"/>
      <c r="D224" s="43"/>
      <c r="E224" s="43"/>
      <c r="F224" s="43"/>
      <c r="G224" s="43"/>
      <c r="H224" s="43"/>
      <c r="I224" s="43"/>
    </row>
    <row r="225" spans="2:9" ht="15.75" customHeight="1">
      <c r="B225" s="164"/>
      <c r="C225" s="2"/>
      <c r="D225" s="43"/>
      <c r="E225" s="43"/>
      <c r="F225" s="43"/>
      <c r="G225" s="43"/>
      <c r="H225" s="43"/>
      <c r="I225" s="43"/>
    </row>
    <row r="226" spans="2:9" ht="15.75" customHeight="1">
      <c r="B226" s="164"/>
      <c r="C226" s="2"/>
      <c r="D226" s="43"/>
      <c r="E226" s="43"/>
      <c r="F226" s="43"/>
      <c r="G226" s="43"/>
      <c r="H226" s="43"/>
      <c r="I226" s="43"/>
    </row>
    <row r="227" spans="2:9" ht="15.75" customHeight="1">
      <c r="B227" s="164"/>
      <c r="C227" s="2"/>
      <c r="D227" s="43"/>
      <c r="E227" s="43"/>
      <c r="F227" s="43"/>
      <c r="G227" s="43"/>
      <c r="H227" s="43"/>
      <c r="I227" s="43"/>
    </row>
    <row r="228" spans="2:9" ht="15.75" customHeight="1">
      <c r="B228" s="164"/>
      <c r="C228" s="2"/>
      <c r="D228" s="43"/>
      <c r="E228" s="43"/>
      <c r="F228" s="43"/>
      <c r="G228" s="43"/>
      <c r="H228" s="43"/>
      <c r="I228" s="43"/>
    </row>
    <row r="229" spans="2:9" ht="15.75" customHeight="1">
      <c r="B229" s="164"/>
      <c r="C229" s="2"/>
      <c r="D229" s="43"/>
      <c r="E229" s="43"/>
      <c r="F229" s="43"/>
      <c r="G229" s="43"/>
      <c r="H229" s="43"/>
      <c r="I229" s="43"/>
    </row>
    <row r="230" spans="2:9" ht="15.75" customHeight="1">
      <c r="B230" s="164"/>
      <c r="C230" s="2"/>
      <c r="D230" s="43"/>
      <c r="E230" s="43"/>
      <c r="F230" s="43"/>
      <c r="G230" s="43"/>
      <c r="H230" s="43"/>
      <c r="I230" s="43"/>
    </row>
    <row r="231" spans="2:9" ht="15.75" customHeight="1">
      <c r="B231" s="164"/>
      <c r="C231" s="2"/>
      <c r="D231" s="43"/>
      <c r="E231" s="43"/>
      <c r="F231" s="43"/>
      <c r="G231" s="43"/>
      <c r="H231" s="43"/>
      <c r="I231" s="43"/>
    </row>
    <row r="232" spans="2:9" ht="15.75" customHeight="1">
      <c r="B232" s="164"/>
      <c r="C232" s="2"/>
      <c r="D232" s="43"/>
      <c r="E232" s="43"/>
      <c r="F232" s="43"/>
      <c r="G232" s="43"/>
      <c r="H232" s="43"/>
      <c r="I232" s="43"/>
    </row>
    <row r="233" spans="2:9" ht="15.75" customHeight="1">
      <c r="B233" s="164"/>
      <c r="C233" s="2"/>
      <c r="D233" s="43"/>
      <c r="E233" s="43"/>
      <c r="F233" s="43"/>
      <c r="G233" s="43"/>
      <c r="H233" s="43"/>
      <c r="I233" s="43"/>
    </row>
    <row r="234" spans="2:9" ht="15.75" customHeight="1">
      <c r="B234" s="164"/>
      <c r="C234" s="2"/>
      <c r="D234" s="43"/>
      <c r="E234" s="43"/>
      <c r="F234" s="43"/>
      <c r="G234" s="43"/>
      <c r="H234" s="43"/>
      <c r="I234" s="43"/>
    </row>
    <row r="235" spans="2:9" ht="15.75" customHeight="1">
      <c r="B235" s="164"/>
      <c r="C235" s="2"/>
      <c r="D235" s="43"/>
      <c r="E235" s="43"/>
      <c r="F235" s="43"/>
      <c r="G235" s="43"/>
      <c r="H235" s="43"/>
      <c r="I235" s="43"/>
    </row>
    <row r="236" spans="2:9" ht="15.75" customHeight="1">
      <c r="B236" s="164"/>
      <c r="C236" s="2"/>
      <c r="D236" s="43"/>
      <c r="E236" s="43"/>
      <c r="F236" s="43"/>
      <c r="G236" s="43"/>
      <c r="H236" s="43"/>
      <c r="I236" s="43"/>
    </row>
    <row r="237" spans="2:9" ht="15.75" customHeight="1">
      <c r="B237" s="164"/>
      <c r="C237" s="2"/>
      <c r="D237" s="43"/>
      <c r="E237" s="43"/>
      <c r="F237" s="43"/>
      <c r="G237" s="43"/>
      <c r="H237" s="43"/>
      <c r="I237" s="43"/>
    </row>
    <row r="238" spans="2:9" ht="15.75" customHeight="1">
      <c r="B238" s="164"/>
      <c r="C238" s="2"/>
      <c r="D238" s="43"/>
      <c r="E238" s="43"/>
      <c r="F238" s="43"/>
      <c r="G238" s="43"/>
      <c r="H238" s="43"/>
      <c r="I238" s="43"/>
    </row>
    <row r="239" spans="2:9" ht="15.75" customHeight="1">
      <c r="B239" s="164"/>
      <c r="C239" s="2"/>
      <c r="D239" s="43"/>
      <c r="E239" s="43"/>
      <c r="F239" s="43"/>
      <c r="G239" s="43"/>
      <c r="H239" s="43"/>
      <c r="I239" s="43"/>
    </row>
    <row r="240" spans="2:9" ht="15.75" customHeight="1">
      <c r="B240" s="164"/>
      <c r="C240" s="2"/>
      <c r="D240" s="43"/>
      <c r="E240" s="43"/>
      <c r="F240" s="43"/>
      <c r="G240" s="43"/>
      <c r="H240" s="43"/>
      <c r="I240" s="43"/>
    </row>
    <row r="241" spans="2:9" ht="15.75" customHeight="1">
      <c r="B241" s="164"/>
      <c r="C241" s="2"/>
      <c r="D241" s="43"/>
      <c r="E241" s="43"/>
      <c r="F241" s="43"/>
      <c r="G241" s="43"/>
      <c r="H241" s="43"/>
      <c r="I241" s="43"/>
    </row>
    <row r="242" spans="2:9" ht="15.75" customHeight="1">
      <c r="B242" s="164"/>
      <c r="C242" s="2"/>
      <c r="D242" s="43"/>
      <c r="E242" s="43"/>
      <c r="F242" s="43"/>
      <c r="G242" s="43"/>
      <c r="H242" s="43"/>
      <c r="I242" s="43"/>
    </row>
    <row r="243" spans="2:9" ht="15.75" customHeight="1">
      <c r="B243" s="164"/>
      <c r="C243" s="2"/>
      <c r="D243" s="43"/>
      <c r="E243" s="43"/>
      <c r="F243" s="43"/>
      <c r="G243" s="43"/>
      <c r="H243" s="43"/>
      <c r="I243" s="43"/>
    </row>
    <row r="244" spans="2:9" ht="15.75" customHeight="1">
      <c r="B244" s="164"/>
      <c r="C244" s="2"/>
      <c r="D244" s="43"/>
      <c r="E244" s="43"/>
      <c r="F244" s="43"/>
      <c r="G244" s="43"/>
      <c r="H244" s="43"/>
      <c r="I244" s="43"/>
    </row>
    <row r="245" spans="2:9" ht="15.75" customHeight="1">
      <c r="B245" s="164"/>
      <c r="C245" s="2"/>
      <c r="D245" s="43"/>
      <c r="E245" s="43"/>
      <c r="F245" s="43"/>
      <c r="G245" s="43"/>
      <c r="H245" s="43"/>
      <c r="I245" s="43"/>
    </row>
    <row r="246" spans="2:9" ht="15.75" customHeight="1">
      <c r="B246" s="164"/>
      <c r="C246" s="2"/>
      <c r="D246" s="43"/>
      <c r="E246" s="43"/>
      <c r="F246" s="43"/>
      <c r="G246" s="43"/>
      <c r="H246" s="43"/>
      <c r="I246" s="43"/>
    </row>
    <row r="247" spans="2:9" ht="15.75" customHeight="1">
      <c r="B247" s="164"/>
      <c r="C247" s="2"/>
      <c r="D247" s="43"/>
      <c r="E247" s="43"/>
      <c r="F247" s="43"/>
      <c r="G247" s="43"/>
      <c r="H247" s="43"/>
      <c r="I247" s="43"/>
    </row>
    <row r="248" spans="2:9" ht="15.75" customHeight="1">
      <c r="B248" s="164"/>
      <c r="C248" s="2"/>
      <c r="D248" s="43"/>
      <c r="E248" s="43"/>
      <c r="F248" s="43"/>
      <c r="G248" s="43"/>
      <c r="H248" s="43"/>
      <c r="I248" s="43"/>
    </row>
    <row r="249" spans="2:9" ht="15.75" customHeight="1">
      <c r="B249" s="164"/>
      <c r="C249" s="2"/>
      <c r="D249" s="43"/>
      <c r="E249" s="43"/>
      <c r="F249" s="43"/>
      <c r="G249" s="43"/>
      <c r="H249" s="43"/>
      <c r="I249" s="43"/>
    </row>
    <row r="250" spans="2:9" ht="15.75" customHeight="1">
      <c r="B250" s="164"/>
      <c r="C250" s="2"/>
      <c r="D250" s="43"/>
      <c r="E250" s="43"/>
      <c r="F250" s="43"/>
      <c r="G250" s="43"/>
      <c r="H250" s="43"/>
      <c r="I250" s="43"/>
    </row>
    <row r="251" spans="2:9" ht="15.75" customHeight="1">
      <c r="B251" s="164"/>
      <c r="C251" s="2"/>
      <c r="D251" s="43"/>
      <c r="E251" s="43"/>
      <c r="F251" s="43"/>
      <c r="G251" s="43"/>
      <c r="H251" s="43"/>
      <c r="I251" s="43"/>
    </row>
    <row r="252" spans="2:9" ht="15.75" customHeight="1">
      <c r="B252" s="164"/>
      <c r="C252" s="2"/>
      <c r="D252" s="43"/>
      <c r="E252" s="43"/>
      <c r="F252" s="43"/>
      <c r="G252" s="43"/>
      <c r="H252" s="43"/>
      <c r="I252" s="43"/>
    </row>
    <row r="253" spans="2:9" ht="15.75" customHeight="1">
      <c r="B253" s="164"/>
      <c r="C253" s="2"/>
      <c r="D253" s="43"/>
      <c r="E253" s="43"/>
      <c r="F253" s="43"/>
      <c r="G253" s="43"/>
      <c r="H253" s="43"/>
      <c r="I253" s="43"/>
    </row>
    <row r="254" spans="2:9" ht="15.75" customHeight="1">
      <c r="B254" s="164"/>
      <c r="C254" s="2"/>
      <c r="D254" s="43"/>
      <c r="E254" s="43"/>
      <c r="F254" s="43"/>
      <c r="G254" s="43"/>
      <c r="H254" s="43"/>
      <c r="I254" s="43"/>
    </row>
    <row r="255" spans="2:9" ht="15.75" customHeight="1">
      <c r="B255" s="164"/>
      <c r="C255" s="2"/>
      <c r="D255" s="43"/>
      <c r="E255" s="43"/>
      <c r="F255" s="43"/>
      <c r="G255" s="43"/>
      <c r="H255" s="43"/>
      <c r="I255" s="43"/>
    </row>
    <row r="256" spans="2:9" ht="15.75" customHeight="1">
      <c r="B256" s="164"/>
      <c r="C256" s="2"/>
      <c r="D256" s="43"/>
      <c r="E256" s="43"/>
      <c r="F256" s="43"/>
      <c r="G256" s="43"/>
      <c r="H256" s="43"/>
      <c r="I256" s="43"/>
    </row>
    <row r="257" spans="2:9" ht="15.75" customHeight="1">
      <c r="B257" s="164"/>
      <c r="C257" s="2"/>
      <c r="D257" s="43"/>
      <c r="E257" s="43"/>
      <c r="F257" s="43"/>
      <c r="G257" s="43"/>
      <c r="H257" s="43"/>
      <c r="I257" s="43"/>
    </row>
    <row r="258" spans="2:9" ht="15.75" customHeight="1">
      <c r="B258" s="164"/>
      <c r="C258" s="2"/>
      <c r="D258" s="43"/>
      <c r="E258" s="43"/>
      <c r="F258" s="43"/>
      <c r="G258" s="43"/>
      <c r="H258" s="43"/>
      <c r="I258" s="43"/>
    </row>
    <row r="259" spans="2:9" ht="15.75" customHeight="1">
      <c r="B259" s="164"/>
      <c r="C259" s="2"/>
      <c r="D259" s="43"/>
      <c r="E259" s="43"/>
      <c r="F259" s="43"/>
      <c r="G259" s="43"/>
      <c r="H259" s="43"/>
      <c r="I259" s="43"/>
    </row>
    <row r="260" spans="2:9" ht="15.75" customHeight="1">
      <c r="B260" s="164"/>
      <c r="C260" s="2"/>
      <c r="D260" s="43"/>
      <c r="E260" s="43"/>
      <c r="F260" s="43"/>
      <c r="G260" s="43"/>
      <c r="H260" s="43"/>
      <c r="I260" s="43"/>
    </row>
    <row r="261" spans="2:9" ht="15.75" customHeight="1">
      <c r="B261" s="164"/>
      <c r="C261" s="2"/>
      <c r="D261" s="43"/>
      <c r="E261" s="43"/>
      <c r="F261" s="43"/>
      <c r="G261" s="43"/>
      <c r="H261" s="43"/>
      <c r="I261" s="43"/>
    </row>
    <row r="262" spans="2:9" ht="15.75" customHeight="1">
      <c r="B262" s="164"/>
      <c r="C262" s="2"/>
      <c r="D262" s="43"/>
      <c r="E262" s="43"/>
      <c r="F262" s="43"/>
      <c r="G262" s="43"/>
      <c r="H262" s="43"/>
      <c r="I262" s="43"/>
    </row>
    <row r="263" spans="2:9" ht="15.75" customHeight="1">
      <c r="B263" s="164"/>
      <c r="C263" s="2"/>
      <c r="D263" s="43"/>
      <c r="E263" s="43"/>
      <c r="F263" s="43"/>
      <c r="G263" s="43"/>
      <c r="H263" s="43"/>
      <c r="I263" s="43"/>
    </row>
    <row r="264" spans="2:9" ht="15.75" customHeight="1">
      <c r="B264" s="164"/>
      <c r="C264" s="2"/>
      <c r="D264" s="43"/>
      <c r="E264" s="43"/>
      <c r="F264" s="43"/>
      <c r="G264" s="43"/>
      <c r="H264" s="43"/>
      <c r="I264" s="43"/>
    </row>
    <row r="265" spans="2:9" ht="15.75" customHeight="1">
      <c r="B265" s="164"/>
      <c r="C265" s="2"/>
      <c r="D265" s="43"/>
      <c r="E265" s="43"/>
      <c r="F265" s="43"/>
      <c r="G265" s="43"/>
      <c r="H265" s="43"/>
      <c r="I265" s="43"/>
    </row>
    <row r="266" spans="2:9" ht="15.75" customHeight="1">
      <c r="B266" s="164"/>
      <c r="C266" s="2"/>
      <c r="D266" s="43"/>
      <c r="E266" s="43"/>
      <c r="F266" s="43"/>
      <c r="G266" s="43"/>
      <c r="H266" s="43"/>
      <c r="I266" s="43"/>
    </row>
    <row r="267" spans="2:9" ht="15.75" customHeight="1">
      <c r="B267" s="164"/>
      <c r="C267" s="2"/>
      <c r="D267" s="43"/>
      <c r="E267" s="43"/>
      <c r="F267" s="43"/>
      <c r="G267" s="43"/>
      <c r="H267" s="43"/>
      <c r="I267" s="43"/>
    </row>
    <row r="268" spans="2:9" ht="15.75" customHeight="1">
      <c r="B268" s="164"/>
      <c r="C268" s="2"/>
      <c r="D268" s="43"/>
      <c r="E268" s="43"/>
      <c r="F268" s="43"/>
      <c r="G268" s="43"/>
      <c r="H268" s="43"/>
      <c r="I268" s="43"/>
    </row>
    <row r="269" spans="2:9" ht="15.75" customHeight="1">
      <c r="B269" s="164"/>
      <c r="C269" s="2"/>
      <c r="D269" s="43"/>
      <c r="E269" s="43"/>
      <c r="F269" s="43"/>
      <c r="G269" s="43"/>
      <c r="H269" s="43"/>
      <c r="I269" s="43"/>
    </row>
    <row r="270" spans="2:9" ht="15.75" customHeight="1">
      <c r="B270" s="164"/>
      <c r="C270" s="2"/>
      <c r="D270" s="43"/>
      <c r="E270" s="43"/>
      <c r="F270" s="43"/>
      <c r="G270" s="43"/>
      <c r="H270" s="43"/>
      <c r="I270" s="43"/>
    </row>
    <row r="271" spans="2:9" ht="15.75" customHeight="1">
      <c r="B271" s="164"/>
      <c r="C271" s="2"/>
      <c r="D271" s="43"/>
      <c r="E271" s="43"/>
      <c r="F271" s="43"/>
      <c r="G271" s="43"/>
      <c r="H271" s="43"/>
      <c r="I271" s="43"/>
    </row>
    <row r="272" spans="2:9" ht="15.75" customHeight="1">
      <c r="B272" s="164"/>
      <c r="C272" s="2"/>
      <c r="D272" s="43"/>
      <c r="E272" s="43"/>
      <c r="F272" s="43"/>
      <c r="G272" s="43"/>
      <c r="H272" s="43"/>
      <c r="I272" s="43"/>
    </row>
    <row r="273" spans="2:9" ht="15.75" customHeight="1">
      <c r="B273" s="164"/>
      <c r="C273" s="2"/>
      <c r="D273" s="43"/>
      <c r="E273" s="43"/>
      <c r="F273" s="43"/>
      <c r="G273" s="43"/>
      <c r="H273" s="43"/>
      <c r="I273" s="43"/>
    </row>
    <row r="274" spans="2:9" ht="15.75" customHeight="1">
      <c r="B274" s="164"/>
      <c r="C274" s="2"/>
      <c r="D274" s="43"/>
      <c r="E274" s="43"/>
      <c r="F274" s="43"/>
      <c r="G274" s="43"/>
      <c r="H274" s="43"/>
      <c r="I274" s="43"/>
    </row>
    <row r="275" spans="2:9" ht="15.75" customHeight="1">
      <c r="B275" s="164"/>
      <c r="C275" s="2"/>
      <c r="D275" s="43"/>
      <c r="E275" s="43"/>
      <c r="F275" s="43"/>
      <c r="G275" s="43"/>
      <c r="H275" s="43"/>
      <c r="I275" s="43"/>
    </row>
    <row r="276" spans="2:9" ht="15.75" customHeight="1">
      <c r="B276" s="164"/>
      <c r="C276" s="2"/>
      <c r="D276" s="43"/>
      <c r="E276" s="43"/>
      <c r="F276" s="43"/>
      <c r="G276" s="43"/>
      <c r="H276" s="43"/>
      <c r="I276" s="43"/>
    </row>
    <row r="277" spans="2:9" ht="15.75" customHeight="1">
      <c r="B277" s="164"/>
      <c r="C277" s="2"/>
      <c r="D277" s="43"/>
      <c r="E277" s="43"/>
      <c r="F277" s="43"/>
      <c r="G277" s="43"/>
      <c r="H277" s="43"/>
      <c r="I277" s="43"/>
    </row>
    <row r="278" spans="2:9" ht="15.75" customHeight="1">
      <c r="B278" s="164"/>
      <c r="C278" s="2"/>
      <c r="D278" s="43"/>
      <c r="E278" s="43"/>
      <c r="F278" s="43"/>
      <c r="G278" s="43"/>
      <c r="H278" s="43"/>
      <c r="I278" s="43"/>
    </row>
    <row r="279" spans="2:9" ht="15.75" customHeight="1">
      <c r="B279" s="164"/>
      <c r="C279" s="2"/>
      <c r="D279" s="43"/>
      <c r="E279" s="43"/>
      <c r="F279" s="43"/>
      <c r="G279" s="43"/>
      <c r="H279" s="43"/>
      <c r="I279" s="43"/>
    </row>
    <row r="280" spans="2:9" ht="15.75" customHeight="1">
      <c r="B280" s="164"/>
      <c r="C280" s="2"/>
      <c r="D280" s="43"/>
      <c r="E280" s="43"/>
      <c r="F280" s="43"/>
      <c r="G280" s="43"/>
      <c r="H280" s="43"/>
      <c r="I280" s="43"/>
    </row>
    <row r="281" spans="2:9" ht="15.75" customHeight="1">
      <c r="B281" s="164"/>
      <c r="C281" s="2"/>
      <c r="D281" s="43"/>
      <c r="E281" s="43"/>
      <c r="F281" s="43"/>
      <c r="G281" s="43"/>
      <c r="H281" s="43"/>
      <c r="I281" s="43"/>
    </row>
    <row r="282" spans="2:9" ht="15.75" customHeight="1">
      <c r="B282" s="164"/>
      <c r="C282" s="2"/>
      <c r="D282" s="43"/>
      <c r="E282" s="43"/>
      <c r="F282" s="43"/>
      <c r="G282" s="43"/>
      <c r="H282" s="43"/>
      <c r="I282" s="43"/>
    </row>
    <row r="283" spans="2:9" ht="15.75" customHeight="1">
      <c r="B283" s="164"/>
      <c r="C283" s="2"/>
      <c r="D283" s="43"/>
      <c r="E283" s="43"/>
      <c r="F283" s="43"/>
      <c r="G283" s="43"/>
      <c r="H283" s="43"/>
      <c r="I283" s="43"/>
    </row>
    <row r="284" spans="2:9" ht="15.75" customHeight="1">
      <c r="B284" s="164"/>
      <c r="C284" s="2"/>
      <c r="D284" s="43"/>
      <c r="E284" s="43"/>
      <c r="F284" s="43"/>
      <c r="G284" s="43"/>
      <c r="H284" s="43"/>
      <c r="I284" s="43"/>
    </row>
    <row r="285" spans="2:9" ht="15.75" customHeight="1">
      <c r="B285" s="164"/>
      <c r="C285" s="2"/>
      <c r="D285" s="43"/>
      <c r="E285" s="43"/>
      <c r="F285" s="43"/>
      <c r="G285" s="43"/>
      <c r="H285" s="43"/>
      <c r="I285" s="43"/>
    </row>
    <row r="286" spans="2:9" ht="15.75" customHeight="1">
      <c r="B286" s="164"/>
      <c r="C286" s="2"/>
      <c r="D286" s="43"/>
      <c r="E286" s="43"/>
      <c r="F286" s="43"/>
      <c r="G286" s="43"/>
      <c r="H286" s="43"/>
      <c r="I286" s="43"/>
    </row>
    <row r="287" spans="2:9" ht="15.75" customHeight="1">
      <c r="B287" s="164"/>
      <c r="C287" s="2"/>
      <c r="D287" s="43"/>
      <c r="E287" s="43"/>
      <c r="F287" s="43"/>
      <c r="G287" s="43"/>
      <c r="H287" s="43"/>
      <c r="I287" s="43"/>
    </row>
    <row r="288" spans="2:9" ht="15.75" customHeight="1">
      <c r="B288" s="164"/>
      <c r="C288" s="2"/>
      <c r="D288" s="43"/>
      <c r="E288" s="43"/>
      <c r="F288" s="43"/>
      <c r="G288" s="43"/>
      <c r="H288" s="43"/>
      <c r="I288" s="43"/>
    </row>
    <row r="289" spans="2:9" ht="15.75" customHeight="1">
      <c r="B289" s="164"/>
      <c r="C289" s="2"/>
      <c r="D289" s="43"/>
      <c r="E289" s="43"/>
      <c r="F289" s="43"/>
      <c r="G289" s="43"/>
      <c r="H289" s="43"/>
      <c r="I289" s="43"/>
    </row>
    <row r="290" spans="2:9" ht="15.75" customHeight="1">
      <c r="B290" s="164"/>
      <c r="C290" s="2"/>
      <c r="D290" s="43"/>
      <c r="E290" s="43"/>
      <c r="F290" s="43"/>
      <c r="G290" s="43"/>
      <c r="H290" s="43"/>
      <c r="I290" s="43"/>
    </row>
    <row r="291" spans="2:9" ht="15.75" customHeight="1">
      <c r="B291" s="164"/>
      <c r="C291" s="2"/>
      <c r="D291" s="43"/>
      <c r="E291" s="43"/>
      <c r="F291" s="43"/>
      <c r="G291" s="43"/>
      <c r="H291" s="43"/>
      <c r="I291" s="43"/>
    </row>
    <row r="292" spans="2:9" ht="15.75" customHeight="1">
      <c r="B292" s="164"/>
      <c r="C292" s="2"/>
      <c r="D292" s="43"/>
      <c r="E292" s="43"/>
      <c r="F292" s="43"/>
      <c r="G292" s="43"/>
      <c r="H292" s="43"/>
      <c r="I292" s="43"/>
    </row>
    <row r="293" spans="2:9" ht="15.75" customHeight="1">
      <c r="B293" s="164"/>
      <c r="C293" s="2"/>
      <c r="D293" s="43"/>
      <c r="E293" s="43"/>
      <c r="F293" s="43"/>
      <c r="G293" s="43"/>
      <c r="H293" s="43"/>
      <c r="I293" s="43"/>
    </row>
    <row r="294" spans="2:9" ht="15.75" customHeight="1">
      <c r="B294" s="164"/>
      <c r="C294" s="2"/>
      <c r="D294" s="43"/>
      <c r="E294" s="43"/>
      <c r="F294" s="43"/>
      <c r="G294" s="43"/>
      <c r="H294" s="43"/>
      <c r="I294" s="43"/>
    </row>
    <row r="295" spans="2:9" ht="15.75" customHeight="1">
      <c r="B295" s="164"/>
      <c r="C295" s="2"/>
      <c r="D295" s="43"/>
      <c r="E295" s="43"/>
      <c r="F295" s="43"/>
      <c r="G295" s="43"/>
      <c r="H295" s="43"/>
      <c r="I295" s="43"/>
    </row>
    <row r="296" spans="2:9" ht="15.75" customHeight="1">
      <c r="B296" s="164"/>
      <c r="C296" s="2"/>
      <c r="D296" s="43"/>
      <c r="E296" s="43"/>
      <c r="F296" s="43"/>
      <c r="G296" s="43"/>
      <c r="H296" s="43"/>
      <c r="I296" s="43"/>
    </row>
    <row r="297" spans="2:9" ht="15.75" customHeight="1">
      <c r="B297" s="164"/>
      <c r="C297" s="2"/>
      <c r="D297" s="43"/>
      <c r="E297" s="43"/>
      <c r="F297" s="43"/>
      <c r="G297" s="43"/>
      <c r="H297" s="43"/>
      <c r="I297" s="43"/>
    </row>
    <row r="298" spans="2:9" ht="15.75" customHeight="1">
      <c r="B298" s="164"/>
      <c r="C298" s="2"/>
      <c r="D298" s="43"/>
      <c r="E298" s="43"/>
      <c r="F298" s="43"/>
      <c r="G298" s="43"/>
      <c r="H298" s="43"/>
      <c r="I298" s="43"/>
    </row>
    <row r="299" spans="2:9" ht="15.75" customHeight="1">
      <c r="B299" s="164"/>
      <c r="C299" s="2"/>
      <c r="D299" s="43"/>
      <c r="E299" s="43"/>
      <c r="F299" s="43"/>
      <c r="G299" s="43"/>
      <c r="H299" s="43"/>
      <c r="I299" s="43"/>
    </row>
    <row r="300" spans="2:9" ht="15.75" customHeight="1">
      <c r="B300" s="164"/>
      <c r="C300" s="2"/>
      <c r="D300" s="43"/>
      <c r="E300" s="43"/>
      <c r="F300" s="43"/>
      <c r="G300" s="43"/>
      <c r="H300" s="43"/>
      <c r="I300" s="43"/>
    </row>
    <row r="301" spans="2:9" ht="15.75" customHeight="1">
      <c r="B301" s="164"/>
      <c r="C301" s="2"/>
      <c r="D301" s="43"/>
      <c r="E301" s="43"/>
      <c r="F301" s="43"/>
      <c r="G301" s="43"/>
      <c r="H301" s="43"/>
      <c r="I301" s="43"/>
    </row>
    <row r="302" spans="2:9" ht="15.75" customHeight="1">
      <c r="B302" s="164"/>
      <c r="C302" s="2"/>
      <c r="D302" s="43"/>
      <c r="E302" s="43"/>
      <c r="F302" s="43"/>
      <c r="G302" s="43"/>
      <c r="H302" s="43"/>
      <c r="I302" s="43"/>
    </row>
    <row r="303" spans="2:9" ht="15.75" customHeight="1">
      <c r="B303" s="164"/>
      <c r="C303" s="2"/>
      <c r="D303" s="43"/>
      <c r="E303" s="43"/>
      <c r="F303" s="43"/>
      <c r="G303" s="43"/>
      <c r="H303" s="43"/>
      <c r="I303" s="43"/>
    </row>
    <row r="304" spans="2:9" ht="15.75" customHeight="1">
      <c r="B304" s="164"/>
      <c r="C304" s="2"/>
      <c r="D304" s="43"/>
      <c r="E304" s="43"/>
      <c r="F304" s="43"/>
      <c r="G304" s="43"/>
      <c r="H304" s="43"/>
      <c r="I304" s="43"/>
    </row>
    <row r="305" spans="2:9" ht="15.75" customHeight="1">
      <c r="B305" s="164"/>
      <c r="C305" s="2"/>
      <c r="D305" s="43"/>
      <c r="E305" s="43"/>
      <c r="F305" s="43"/>
      <c r="G305" s="43"/>
      <c r="H305" s="43"/>
      <c r="I305" s="43"/>
    </row>
    <row r="306" spans="2:9" ht="15.75" customHeight="1">
      <c r="B306" s="164"/>
      <c r="C306" s="2"/>
      <c r="D306" s="43"/>
      <c r="E306" s="43"/>
      <c r="F306" s="43"/>
      <c r="G306" s="43"/>
      <c r="H306" s="43"/>
      <c r="I306" s="43"/>
    </row>
    <row r="307" spans="2:9" ht="15.75" customHeight="1">
      <c r="B307" s="164"/>
      <c r="C307" s="2"/>
      <c r="D307" s="43"/>
      <c r="E307" s="43"/>
      <c r="F307" s="43"/>
      <c r="G307" s="43"/>
      <c r="H307" s="43"/>
      <c r="I307" s="43"/>
    </row>
    <row r="308" spans="2:9" ht="15.75" customHeight="1">
      <c r="B308" s="164"/>
      <c r="C308" s="2"/>
      <c r="D308" s="43"/>
      <c r="E308" s="43"/>
      <c r="F308" s="43"/>
      <c r="G308" s="43"/>
      <c r="H308" s="43"/>
      <c r="I308" s="43"/>
    </row>
    <row r="309" spans="2:9" ht="15.75" customHeight="1">
      <c r="B309" s="164"/>
      <c r="C309" s="2"/>
      <c r="D309" s="43"/>
      <c r="E309" s="43"/>
      <c r="F309" s="43"/>
      <c r="G309" s="43"/>
      <c r="H309" s="43"/>
      <c r="I309" s="43"/>
    </row>
    <row r="310" spans="2:9" ht="15.75" customHeight="1">
      <c r="B310" s="164"/>
      <c r="C310" s="2"/>
      <c r="D310" s="43"/>
      <c r="E310" s="43"/>
      <c r="F310" s="43"/>
      <c r="G310" s="43"/>
      <c r="H310" s="43"/>
      <c r="I310" s="43"/>
    </row>
    <row r="311" spans="2:9" ht="15.75" customHeight="1">
      <c r="B311" s="164"/>
      <c r="C311" s="2"/>
      <c r="D311" s="43"/>
      <c r="E311" s="43"/>
      <c r="F311" s="43"/>
      <c r="G311" s="43"/>
      <c r="H311" s="43"/>
      <c r="I311" s="43"/>
    </row>
    <row r="312" spans="2:9" ht="15.75" customHeight="1">
      <c r="B312" s="164"/>
      <c r="C312" s="2"/>
      <c r="D312" s="43"/>
      <c r="E312" s="43"/>
      <c r="F312" s="43"/>
      <c r="G312" s="43"/>
      <c r="H312" s="43"/>
      <c r="I312" s="43"/>
    </row>
    <row r="313" spans="2:9" ht="15.75" customHeight="1">
      <c r="B313" s="164"/>
      <c r="C313" s="2"/>
      <c r="D313" s="43"/>
      <c r="E313" s="43"/>
      <c r="F313" s="43"/>
      <c r="G313" s="43"/>
      <c r="H313" s="43"/>
      <c r="I313" s="43"/>
    </row>
    <row r="314" spans="2:9" ht="15.75" customHeight="1">
      <c r="B314" s="164"/>
      <c r="C314" s="2"/>
      <c r="D314" s="43"/>
      <c r="E314" s="43"/>
      <c r="F314" s="43"/>
      <c r="G314" s="43"/>
      <c r="H314" s="43"/>
      <c r="I314" s="43"/>
    </row>
    <row r="315" spans="2:9" ht="15.75" customHeight="1">
      <c r="B315" s="164"/>
      <c r="C315" s="2"/>
      <c r="D315" s="43"/>
      <c r="E315" s="43"/>
      <c r="F315" s="43"/>
      <c r="G315" s="43"/>
      <c r="H315" s="43"/>
      <c r="I315" s="43"/>
    </row>
    <row r="316" spans="2:9" ht="15.75" customHeight="1">
      <c r="B316" s="164"/>
      <c r="C316" s="2"/>
      <c r="D316" s="43"/>
      <c r="E316" s="43"/>
      <c r="F316" s="43"/>
      <c r="G316" s="43"/>
      <c r="H316" s="43"/>
      <c r="I316" s="43"/>
    </row>
    <row r="317" spans="2:9" ht="15.75" customHeight="1">
      <c r="B317" s="164"/>
      <c r="C317" s="2"/>
      <c r="D317" s="43"/>
      <c r="E317" s="43"/>
      <c r="F317" s="43"/>
      <c r="G317" s="43"/>
      <c r="H317" s="43"/>
      <c r="I317" s="43"/>
    </row>
    <row r="318" spans="2:9" ht="15.75" customHeight="1">
      <c r="B318" s="164"/>
      <c r="C318" s="2"/>
      <c r="D318" s="43"/>
      <c r="E318" s="43"/>
      <c r="F318" s="43"/>
      <c r="G318" s="43"/>
      <c r="H318" s="43"/>
      <c r="I318" s="43"/>
    </row>
    <row r="319" spans="2:9" ht="15.75" customHeight="1">
      <c r="B319" s="164"/>
      <c r="C319" s="2"/>
      <c r="D319" s="43"/>
      <c r="E319" s="43"/>
      <c r="F319" s="43"/>
      <c r="G319" s="43"/>
      <c r="H319" s="43"/>
      <c r="I319" s="43"/>
    </row>
    <row r="320" spans="2:9" ht="15.75" customHeight="1">
      <c r="B320" s="164"/>
      <c r="C320" s="2"/>
      <c r="D320" s="43"/>
      <c r="E320" s="43"/>
      <c r="F320" s="43"/>
      <c r="G320" s="43"/>
      <c r="H320" s="43"/>
      <c r="I320" s="43"/>
    </row>
    <row r="321" spans="2:9" ht="15.75" customHeight="1">
      <c r="B321" s="164"/>
      <c r="C321" s="2"/>
      <c r="D321" s="43"/>
      <c r="E321" s="43"/>
      <c r="F321" s="43"/>
      <c r="G321" s="43"/>
      <c r="H321" s="43"/>
      <c r="I321" s="43"/>
    </row>
    <row r="322" spans="2:9" ht="15.75" customHeight="1">
      <c r="B322" s="164"/>
      <c r="C322" s="2"/>
      <c r="D322" s="43"/>
      <c r="E322" s="43"/>
      <c r="F322" s="43"/>
      <c r="G322" s="43"/>
      <c r="H322" s="43"/>
      <c r="I322" s="43"/>
    </row>
    <row r="323" spans="2:9" ht="15.75" customHeight="1">
      <c r="B323" s="164"/>
      <c r="C323" s="2"/>
      <c r="D323" s="43"/>
      <c r="E323" s="43"/>
      <c r="F323" s="43"/>
      <c r="G323" s="43"/>
      <c r="H323" s="43"/>
      <c r="I323" s="43"/>
    </row>
    <row r="324" spans="2:9" ht="15.75" customHeight="1">
      <c r="B324" s="164"/>
      <c r="C324" s="2"/>
      <c r="D324" s="43"/>
      <c r="E324" s="43"/>
      <c r="F324" s="43"/>
      <c r="G324" s="43"/>
      <c r="H324" s="43"/>
      <c r="I324" s="43"/>
    </row>
    <row r="325" spans="2:9" ht="15.75" customHeight="1">
      <c r="B325" s="164"/>
      <c r="C325" s="2"/>
      <c r="D325" s="43"/>
      <c r="E325" s="43"/>
      <c r="F325" s="43"/>
      <c r="G325" s="43"/>
      <c r="H325" s="43"/>
      <c r="I325" s="43"/>
    </row>
    <row r="326" spans="2:9" ht="15.75" customHeight="1">
      <c r="B326" s="164"/>
      <c r="C326" s="2"/>
      <c r="D326" s="43"/>
      <c r="E326" s="43"/>
      <c r="F326" s="43"/>
      <c r="G326" s="43"/>
      <c r="H326" s="43"/>
      <c r="I326" s="43"/>
    </row>
    <row r="327" spans="2:9" ht="15.75" customHeight="1">
      <c r="B327" s="164"/>
      <c r="C327" s="2"/>
      <c r="D327" s="43"/>
      <c r="E327" s="43"/>
      <c r="F327" s="43"/>
      <c r="G327" s="43"/>
      <c r="H327" s="43"/>
      <c r="I327" s="43"/>
    </row>
    <row r="328" spans="2:9" ht="15.75" customHeight="1">
      <c r="B328" s="164"/>
      <c r="C328" s="2"/>
      <c r="D328" s="43"/>
      <c r="E328" s="43"/>
      <c r="F328" s="43"/>
      <c r="G328" s="43"/>
      <c r="H328" s="43"/>
      <c r="I328" s="43"/>
    </row>
    <row r="329" spans="2:9" ht="15.75" customHeight="1">
      <c r="B329" s="164"/>
      <c r="C329" s="2"/>
      <c r="D329" s="43"/>
      <c r="E329" s="43"/>
      <c r="F329" s="43"/>
      <c r="G329" s="43"/>
      <c r="H329" s="43"/>
      <c r="I329" s="43"/>
    </row>
    <row r="330" spans="2:9" ht="15.75" customHeight="1">
      <c r="B330" s="164"/>
      <c r="C330" s="2"/>
      <c r="D330" s="43"/>
      <c r="E330" s="43"/>
      <c r="F330" s="43"/>
      <c r="G330" s="43"/>
      <c r="H330" s="43"/>
      <c r="I330" s="43"/>
    </row>
    <row r="331" spans="2:9" ht="15.75" customHeight="1">
      <c r="B331" s="164"/>
      <c r="C331" s="2"/>
      <c r="D331" s="43"/>
      <c r="E331" s="43"/>
      <c r="F331" s="43"/>
      <c r="G331" s="43"/>
      <c r="H331" s="43"/>
      <c r="I331" s="43"/>
    </row>
    <row r="332" spans="2:9" ht="15.75" customHeight="1">
      <c r="B332" s="164"/>
      <c r="C332" s="2"/>
      <c r="D332" s="43"/>
      <c r="E332" s="43"/>
      <c r="F332" s="43"/>
      <c r="G332" s="43"/>
      <c r="H332" s="43"/>
      <c r="I332" s="43"/>
    </row>
    <row r="333" spans="2:9" ht="15.75" customHeight="1">
      <c r="B333" s="164"/>
      <c r="C333" s="2"/>
      <c r="D333" s="43"/>
      <c r="E333" s="43"/>
      <c r="F333" s="43"/>
      <c r="G333" s="43"/>
      <c r="H333" s="43"/>
      <c r="I333" s="43"/>
    </row>
    <row r="334" spans="2:9" ht="15.75" customHeight="1">
      <c r="B334" s="164"/>
      <c r="C334" s="2"/>
      <c r="D334" s="43"/>
      <c r="E334" s="43"/>
      <c r="F334" s="43"/>
      <c r="G334" s="43"/>
      <c r="H334" s="43"/>
      <c r="I334" s="43"/>
    </row>
    <row r="335" spans="2:9" ht="15.75" customHeight="1">
      <c r="B335" s="164"/>
      <c r="C335" s="2"/>
      <c r="D335" s="43"/>
      <c r="E335" s="43"/>
      <c r="F335" s="43"/>
      <c r="G335" s="43"/>
      <c r="H335" s="43"/>
      <c r="I335" s="43"/>
    </row>
    <row r="336" spans="2:9" ht="15.75" customHeight="1">
      <c r="B336" s="164"/>
      <c r="C336" s="2"/>
      <c r="D336" s="43"/>
      <c r="E336" s="43"/>
      <c r="F336" s="43"/>
      <c r="G336" s="43"/>
      <c r="H336" s="43"/>
      <c r="I336" s="43"/>
    </row>
    <row r="337" spans="2:9" ht="15.75" customHeight="1">
      <c r="B337" s="164"/>
      <c r="C337" s="2"/>
      <c r="D337" s="43"/>
      <c r="E337" s="43"/>
      <c r="F337" s="43"/>
      <c r="G337" s="43"/>
      <c r="H337" s="43"/>
      <c r="I337" s="43"/>
    </row>
    <row r="338" spans="2:9" ht="15.75" customHeight="1">
      <c r="B338" s="164"/>
      <c r="C338" s="2"/>
      <c r="D338" s="43"/>
      <c r="E338" s="43"/>
      <c r="F338" s="43"/>
      <c r="G338" s="43"/>
      <c r="H338" s="43"/>
      <c r="I338" s="43"/>
    </row>
    <row r="339" spans="2:9" ht="15.75" customHeight="1">
      <c r="B339" s="164"/>
      <c r="C339" s="2"/>
      <c r="D339" s="43"/>
      <c r="E339" s="43"/>
      <c r="F339" s="43"/>
      <c r="G339" s="43"/>
      <c r="H339" s="43"/>
      <c r="I339" s="43"/>
    </row>
    <row r="340" spans="2:9" ht="15.75" customHeight="1">
      <c r="B340" s="164"/>
      <c r="C340" s="2"/>
      <c r="D340" s="43"/>
      <c r="E340" s="43"/>
      <c r="F340" s="43"/>
      <c r="G340" s="43"/>
      <c r="H340" s="43"/>
      <c r="I340" s="43"/>
    </row>
    <row r="341" spans="2:9" ht="15.75" customHeight="1">
      <c r="B341" s="164"/>
      <c r="C341" s="2"/>
      <c r="D341" s="43"/>
      <c r="E341" s="43"/>
      <c r="F341" s="43"/>
      <c r="G341" s="43"/>
      <c r="H341" s="43"/>
      <c r="I341" s="43"/>
    </row>
    <row r="342" spans="2:9" ht="15.75" customHeight="1">
      <c r="B342" s="164"/>
      <c r="C342" s="2"/>
      <c r="D342" s="43"/>
      <c r="E342" s="43"/>
      <c r="F342" s="43"/>
      <c r="G342" s="43"/>
      <c r="H342" s="43"/>
      <c r="I342" s="43"/>
    </row>
    <row r="343" spans="2:9" ht="15.75" customHeight="1">
      <c r="B343" s="164"/>
      <c r="C343" s="2"/>
      <c r="D343" s="43"/>
      <c r="E343" s="43"/>
      <c r="F343" s="43"/>
      <c r="G343" s="43"/>
      <c r="H343" s="43"/>
      <c r="I343" s="43"/>
    </row>
    <row r="344" spans="2:9" ht="15.75" customHeight="1">
      <c r="B344" s="164"/>
      <c r="C344" s="2"/>
      <c r="D344" s="43"/>
      <c r="E344" s="43"/>
      <c r="F344" s="43"/>
      <c r="G344" s="43"/>
      <c r="H344" s="43"/>
      <c r="I344" s="43"/>
    </row>
    <row r="345" spans="2:9" ht="15.75" customHeight="1">
      <c r="B345" s="164"/>
      <c r="C345" s="2"/>
      <c r="D345" s="43"/>
      <c r="E345" s="43"/>
      <c r="F345" s="43"/>
      <c r="G345" s="43"/>
      <c r="H345" s="43"/>
      <c r="I345" s="43"/>
    </row>
    <row r="346" spans="2:9" ht="15.75" customHeight="1">
      <c r="B346" s="164"/>
      <c r="C346" s="2"/>
      <c r="D346" s="43"/>
      <c r="E346" s="43"/>
      <c r="F346" s="43"/>
      <c r="G346" s="43"/>
      <c r="H346" s="43"/>
      <c r="I346" s="43"/>
    </row>
    <row r="347" spans="2:9" ht="15.75" customHeight="1">
      <c r="B347" s="164"/>
      <c r="C347" s="2"/>
      <c r="D347" s="43"/>
      <c r="E347" s="43"/>
      <c r="F347" s="43"/>
      <c r="G347" s="43"/>
      <c r="H347" s="43"/>
      <c r="I347" s="43"/>
    </row>
    <row r="348" spans="2:9" ht="15.75" customHeight="1">
      <c r="B348" s="164"/>
      <c r="C348" s="2"/>
      <c r="D348" s="43"/>
      <c r="E348" s="43"/>
      <c r="F348" s="43"/>
      <c r="G348" s="43"/>
      <c r="H348" s="43"/>
      <c r="I348" s="43"/>
    </row>
    <row r="349" spans="2:9" ht="15.75" customHeight="1">
      <c r="B349" s="164"/>
      <c r="C349" s="2"/>
      <c r="D349" s="43"/>
      <c r="E349" s="43"/>
      <c r="F349" s="43"/>
      <c r="G349" s="43"/>
      <c r="H349" s="43"/>
      <c r="I349" s="43"/>
    </row>
    <row r="350" spans="2:9" ht="15.75" customHeight="1">
      <c r="B350" s="164"/>
      <c r="C350" s="2"/>
      <c r="D350" s="43"/>
      <c r="E350" s="43"/>
      <c r="F350" s="43"/>
      <c r="G350" s="43"/>
      <c r="H350" s="43"/>
      <c r="I350" s="43"/>
    </row>
    <row r="351" spans="2:9" ht="15.75" customHeight="1">
      <c r="B351" s="164"/>
      <c r="C351" s="2"/>
      <c r="D351" s="43"/>
      <c r="E351" s="43"/>
      <c r="F351" s="43"/>
      <c r="G351" s="43"/>
      <c r="H351" s="43"/>
      <c r="I351" s="43"/>
    </row>
    <row r="352" spans="2:9" ht="15.75" customHeight="1">
      <c r="B352" s="164"/>
      <c r="C352" s="2"/>
      <c r="D352" s="43"/>
      <c r="E352" s="43"/>
      <c r="F352" s="43"/>
      <c r="G352" s="43"/>
      <c r="H352" s="43"/>
      <c r="I352" s="43"/>
    </row>
    <row r="353" spans="2:9" ht="15.75" customHeight="1">
      <c r="B353" s="164"/>
      <c r="C353" s="2"/>
      <c r="D353" s="43"/>
      <c r="E353" s="43"/>
      <c r="F353" s="43"/>
      <c r="G353" s="43"/>
      <c r="H353" s="43"/>
      <c r="I353" s="43"/>
    </row>
    <row r="354" spans="2:9" ht="15.75" customHeight="1">
      <c r="B354" s="164"/>
      <c r="C354" s="2"/>
      <c r="D354" s="43"/>
      <c r="E354" s="43"/>
      <c r="F354" s="43"/>
      <c r="G354" s="43"/>
      <c r="H354" s="43"/>
      <c r="I354" s="43"/>
    </row>
    <row r="355" spans="2:9" ht="15.75" customHeight="1">
      <c r="B355" s="164"/>
      <c r="C355" s="2"/>
      <c r="D355" s="43"/>
      <c r="E355" s="43"/>
      <c r="F355" s="43"/>
      <c r="G355" s="43"/>
      <c r="H355" s="43"/>
      <c r="I355" s="43"/>
    </row>
    <row r="356" spans="2:9" ht="15.75" customHeight="1">
      <c r="B356" s="164"/>
      <c r="C356" s="2"/>
      <c r="D356" s="43"/>
      <c r="E356" s="43"/>
      <c r="F356" s="43"/>
      <c r="G356" s="43"/>
      <c r="H356" s="43"/>
      <c r="I356" s="43"/>
    </row>
    <row r="357" spans="2:9" ht="15.75" customHeight="1">
      <c r="B357" s="164"/>
      <c r="C357" s="2"/>
      <c r="D357" s="43"/>
      <c r="E357" s="43"/>
      <c r="F357" s="43"/>
      <c r="G357" s="43"/>
      <c r="H357" s="43"/>
      <c r="I357" s="43"/>
    </row>
    <row r="358" spans="2:9" ht="15.75" customHeight="1">
      <c r="B358" s="164"/>
      <c r="C358" s="2"/>
      <c r="D358" s="43"/>
      <c r="E358" s="43"/>
      <c r="F358" s="43"/>
      <c r="G358" s="43"/>
      <c r="H358" s="43"/>
      <c r="I358" s="43"/>
    </row>
    <row r="359" spans="2:9" ht="15.75" customHeight="1">
      <c r="B359" s="164"/>
      <c r="C359" s="2"/>
      <c r="D359" s="43"/>
      <c r="E359" s="43"/>
      <c r="F359" s="43"/>
      <c r="G359" s="43"/>
      <c r="H359" s="43"/>
      <c r="I359" s="43"/>
    </row>
    <row r="360" spans="2:9" ht="15.75" customHeight="1">
      <c r="B360" s="164"/>
      <c r="C360" s="2"/>
      <c r="D360" s="43"/>
      <c r="E360" s="43"/>
      <c r="F360" s="43"/>
      <c r="G360" s="43"/>
      <c r="H360" s="43"/>
      <c r="I360" s="43"/>
    </row>
    <row r="361" spans="2:9" ht="15.75" customHeight="1">
      <c r="B361" s="164"/>
      <c r="C361" s="2"/>
      <c r="D361" s="43"/>
      <c r="E361" s="43"/>
      <c r="F361" s="43"/>
      <c r="G361" s="43"/>
      <c r="H361" s="43"/>
      <c r="I361" s="43"/>
    </row>
    <row r="362" spans="2:9" ht="15.75" customHeight="1">
      <c r="B362" s="164"/>
      <c r="C362" s="2"/>
      <c r="D362" s="43"/>
      <c r="E362" s="43"/>
      <c r="F362" s="43"/>
      <c r="G362" s="43"/>
      <c r="H362" s="43"/>
      <c r="I362" s="43"/>
    </row>
    <row r="363" spans="2:9" ht="15.75" customHeight="1">
      <c r="B363" s="164"/>
      <c r="C363" s="2"/>
      <c r="D363" s="43"/>
      <c r="E363" s="43"/>
      <c r="F363" s="43"/>
      <c r="G363" s="43"/>
      <c r="H363" s="43"/>
      <c r="I363" s="43"/>
    </row>
    <row r="364" spans="2:9" ht="15.75" customHeight="1">
      <c r="B364" s="164"/>
      <c r="C364" s="2"/>
      <c r="D364" s="43"/>
      <c r="E364" s="43"/>
      <c r="F364" s="43"/>
      <c r="G364" s="43"/>
      <c r="H364" s="43"/>
      <c r="I364" s="43"/>
    </row>
    <row r="365" spans="2:9" ht="15.75" customHeight="1">
      <c r="B365" s="164"/>
      <c r="C365" s="2"/>
      <c r="D365" s="43"/>
      <c r="E365" s="43"/>
      <c r="F365" s="43"/>
      <c r="G365" s="43"/>
      <c r="H365" s="43"/>
      <c r="I365" s="43"/>
    </row>
    <row r="366" spans="2:9" ht="15.75" customHeight="1">
      <c r="B366" s="164"/>
      <c r="C366" s="2"/>
      <c r="D366" s="43"/>
      <c r="E366" s="43"/>
      <c r="F366" s="43"/>
      <c r="G366" s="43"/>
      <c r="H366" s="43"/>
      <c r="I366" s="43"/>
    </row>
    <row r="367" spans="2:9" ht="15.75" customHeight="1">
      <c r="B367" s="164"/>
      <c r="C367" s="2"/>
      <c r="D367" s="43"/>
      <c r="E367" s="43"/>
      <c r="F367" s="43"/>
      <c r="G367" s="43"/>
      <c r="H367" s="43"/>
      <c r="I367" s="43"/>
    </row>
    <row r="368" spans="2:9" ht="15.75" customHeight="1">
      <c r="B368" s="164"/>
      <c r="C368" s="2"/>
      <c r="D368" s="43"/>
      <c r="E368" s="43"/>
      <c r="F368" s="43"/>
      <c r="G368" s="43"/>
      <c r="H368" s="43"/>
      <c r="I368" s="43"/>
    </row>
    <row r="369" spans="2:9" ht="15.75" customHeight="1">
      <c r="B369" s="164"/>
      <c r="C369" s="2"/>
      <c r="D369" s="43"/>
      <c r="E369" s="43"/>
      <c r="F369" s="43"/>
      <c r="G369" s="43"/>
      <c r="H369" s="43"/>
      <c r="I369" s="43"/>
    </row>
    <row r="370" spans="2:9" ht="15.75" customHeight="1">
      <c r="B370" s="164"/>
      <c r="C370" s="2"/>
      <c r="D370" s="43"/>
      <c r="E370" s="43"/>
      <c r="F370" s="43"/>
      <c r="G370" s="43"/>
      <c r="H370" s="43"/>
      <c r="I370" s="43"/>
    </row>
    <row r="371" spans="2:9" ht="15.75" customHeight="1">
      <c r="B371" s="164"/>
      <c r="C371" s="2"/>
      <c r="D371" s="43"/>
      <c r="E371" s="43"/>
      <c r="F371" s="43"/>
      <c r="G371" s="43"/>
      <c r="H371" s="43"/>
      <c r="I371" s="43"/>
    </row>
    <row r="372" spans="2:9" ht="15.75" customHeight="1">
      <c r="B372" s="164"/>
      <c r="C372" s="2"/>
      <c r="D372" s="43"/>
      <c r="E372" s="43"/>
      <c r="F372" s="43"/>
      <c r="G372" s="43"/>
      <c r="H372" s="43"/>
      <c r="I372" s="43"/>
    </row>
    <row r="373" spans="2:9" ht="15.75" customHeight="1">
      <c r="B373" s="164"/>
      <c r="C373" s="2"/>
      <c r="D373" s="43"/>
      <c r="E373" s="43"/>
      <c r="F373" s="43"/>
      <c r="G373" s="43"/>
      <c r="H373" s="43"/>
      <c r="I373" s="43"/>
    </row>
    <row r="374" spans="2:9" ht="15.75" customHeight="1">
      <c r="B374" s="164"/>
      <c r="C374" s="2"/>
      <c r="D374" s="43"/>
      <c r="E374" s="43"/>
      <c r="F374" s="43"/>
      <c r="G374" s="43"/>
      <c r="H374" s="43"/>
      <c r="I374" s="43"/>
    </row>
    <row r="375" spans="2:9" ht="15.75" customHeight="1">
      <c r="B375" s="164"/>
      <c r="C375" s="2"/>
      <c r="D375" s="43"/>
      <c r="E375" s="43"/>
      <c r="F375" s="43"/>
      <c r="G375" s="43"/>
      <c r="H375" s="43"/>
      <c r="I375" s="43"/>
    </row>
    <row r="376" spans="2:9" ht="15.75" customHeight="1">
      <c r="B376" s="164"/>
      <c r="C376" s="2"/>
      <c r="D376" s="43"/>
      <c r="E376" s="43"/>
      <c r="F376" s="43"/>
      <c r="G376" s="43"/>
      <c r="H376" s="43"/>
      <c r="I376" s="43"/>
    </row>
    <row r="377" spans="2:9" ht="15.75" customHeight="1">
      <c r="B377" s="164"/>
      <c r="C377" s="2"/>
      <c r="D377" s="43"/>
      <c r="E377" s="43"/>
      <c r="F377" s="43"/>
      <c r="G377" s="43"/>
      <c r="H377" s="43"/>
      <c r="I377" s="43"/>
    </row>
    <row r="378" spans="2:9" ht="15.75" customHeight="1">
      <c r="B378" s="164"/>
      <c r="C378" s="2"/>
      <c r="D378" s="43"/>
      <c r="E378" s="43"/>
      <c r="F378" s="43"/>
      <c r="G378" s="43"/>
      <c r="H378" s="43"/>
      <c r="I378" s="43"/>
    </row>
    <row r="379" spans="2:9" ht="15.75" customHeight="1">
      <c r="B379" s="164"/>
      <c r="C379" s="2"/>
      <c r="D379" s="43"/>
      <c r="E379" s="43"/>
      <c r="F379" s="43"/>
      <c r="G379" s="43"/>
      <c r="H379" s="43"/>
      <c r="I379" s="43"/>
    </row>
    <row r="380" spans="2:9" ht="15.75" customHeight="1">
      <c r="B380" s="164"/>
      <c r="C380" s="2"/>
      <c r="D380" s="43"/>
      <c r="E380" s="43"/>
      <c r="F380" s="43"/>
      <c r="G380" s="43"/>
      <c r="H380" s="43"/>
      <c r="I380" s="43"/>
    </row>
    <row r="381" spans="2:9" ht="15.75" customHeight="1">
      <c r="B381" s="164"/>
      <c r="C381" s="2"/>
      <c r="D381" s="43"/>
      <c r="E381" s="43"/>
      <c r="F381" s="43"/>
      <c r="G381" s="43"/>
      <c r="H381" s="43"/>
      <c r="I381" s="43"/>
    </row>
    <row r="382" spans="2:9" ht="15.75" customHeight="1">
      <c r="B382" s="164"/>
      <c r="C382" s="2"/>
      <c r="D382" s="43"/>
      <c r="E382" s="43"/>
      <c r="F382" s="43"/>
      <c r="G382" s="43"/>
      <c r="H382" s="43"/>
      <c r="I382" s="43"/>
    </row>
    <row r="383" spans="2:9" ht="15.75" customHeight="1">
      <c r="B383" s="164"/>
      <c r="C383" s="2"/>
      <c r="D383" s="43"/>
      <c r="E383" s="43"/>
      <c r="F383" s="43"/>
      <c r="G383" s="43"/>
      <c r="H383" s="43"/>
      <c r="I383" s="43"/>
    </row>
    <row r="384" spans="2:9" ht="15.75" customHeight="1">
      <c r="B384" s="164"/>
      <c r="C384" s="2"/>
      <c r="D384" s="43"/>
      <c r="E384" s="43"/>
      <c r="F384" s="43"/>
      <c r="G384" s="43"/>
      <c r="H384" s="43"/>
      <c r="I384" s="43"/>
    </row>
    <row r="385" spans="2:9" ht="15.75" customHeight="1">
      <c r="B385" s="164"/>
      <c r="C385" s="2"/>
      <c r="D385" s="43"/>
      <c r="E385" s="43"/>
      <c r="F385" s="43"/>
      <c r="G385" s="43"/>
      <c r="H385" s="43"/>
      <c r="I385" s="43"/>
    </row>
    <row r="386" spans="2:9" ht="15.75" customHeight="1">
      <c r="B386" s="164"/>
      <c r="C386" s="2"/>
      <c r="D386" s="43"/>
      <c r="E386" s="43"/>
      <c r="F386" s="43"/>
      <c r="G386" s="43"/>
      <c r="H386" s="43"/>
      <c r="I386" s="43"/>
    </row>
    <row r="387" spans="2:9" ht="15.75" customHeight="1">
      <c r="B387" s="164"/>
      <c r="C387" s="2"/>
      <c r="D387" s="43"/>
      <c r="E387" s="43"/>
      <c r="F387" s="43"/>
      <c r="G387" s="43"/>
      <c r="H387" s="43"/>
      <c r="I387" s="43"/>
    </row>
    <row r="388" spans="2:9" ht="15.75" customHeight="1">
      <c r="B388" s="164"/>
      <c r="C388" s="2"/>
      <c r="D388" s="43"/>
      <c r="E388" s="43"/>
      <c r="F388" s="43"/>
      <c r="G388" s="43"/>
      <c r="H388" s="43"/>
      <c r="I388" s="43"/>
    </row>
    <row r="389" spans="2:9" ht="15.75" customHeight="1">
      <c r="B389" s="164"/>
      <c r="C389" s="2"/>
      <c r="D389" s="43"/>
      <c r="E389" s="43"/>
      <c r="F389" s="43"/>
      <c r="G389" s="43"/>
      <c r="H389" s="43"/>
      <c r="I389" s="43"/>
    </row>
    <row r="390" spans="2:9" ht="15.75" customHeight="1">
      <c r="B390" s="164"/>
      <c r="C390" s="2"/>
      <c r="D390" s="43"/>
      <c r="E390" s="43"/>
      <c r="F390" s="43"/>
      <c r="G390" s="43"/>
      <c r="H390" s="43"/>
      <c r="I390" s="43"/>
    </row>
    <row r="391" spans="2:9" ht="15.75" customHeight="1">
      <c r="B391" s="164"/>
      <c r="C391" s="2"/>
      <c r="D391" s="43"/>
      <c r="E391" s="43"/>
      <c r="F391" s="43"/>
      <c r="G391" s="43"/>
      <c r="H391" s="43"/>
      <c r="I391" s="43"/>
    </row>
    <row r="392" spans="2:9" ht="15.75" customHeight="1">
      <c r="B392" s="164"/>
      <c r="C392" s="2"/>
      <c r="D392" s="43"/>
      <c r="E392" s="43"/>
      <c r="F392" s="43"/>
      <c r="G392" s="43"/>
      <c r="H392" s="43"/>
      <c r="I392" s="43"/>
    </row>
    <row r="393" spans="2:9" ht="15.75" customHeight="1">
      <c r="B393" s="164"/>
      <c r="C393" s="2"/>
      <c r="D393" s="43"/>
      <c r="E393" s="43"/>
      <c r="F393" s="43"/>
      <c r="G393" s="43"/>
      <c r="H393" s="43"/>
      <c r="I393" s="43"/>
    </row>
    <row r="394" spans="2:9" ht="15.75" customHeight="1">
      <c r="B394" s="164"/>
      <c r="C394" s="2"/>
      <c r="D394" s="43"/>
      <c r="E394" s="43"/>
      <c r="F394" s="43"/>
      <c r="G394" s="43"/>
      <c r="H394" s="43"/>
      <c r="I394" s="43"/>
    </row>
    <row r="395" spans="2:9" ht="15.75" customHeight="1">
      <c r="B395" s="164"/>
      <c r="C395" s="2"/>
      <c r="D395" s="43"/>
      <c r="E395" s="43"/>
      <c r="F395" s="43"/>
      <c r="G395" s="43"/>
      <c r="H395" s="43"/>
      <c r="I395" s="43"/>
    </row>
    <row r="396" spans="2:9" ht="15.75" customHeight="1">
      <c r="B396" s="164"/>
      <c r="C396" s="2"/>
      <c r="D396" s="43"/>
      <c r="E396" s="43"/>
      <c r="F396" s="43"/>
      <c r="G396" s="43"/>
      <c r="H396" s="43"/>
      <c r="I396" s="43"/>
    </row>
    <row r="397" spans="2:9" ht="15.75" customHeight="1">
      <c r="B397" s="164"/>
      <c r="C397" s="2"/>
      <c r="D397" s="43"/>
      <c r="E397" s="43"/>
      <c r="F397" s="43"/>
      <c r="G397" s="43"/>
      <c r="H397" s="43"/>
      <c r="I397" s="43"/>
    </row>
    <row r="398" spans="2:9" ht="15.75" customHeight="1">
      <c r="B398" s="164"/>
      <c r="C398" s="2"/>
      <c r="D398" s="43"/>
      <c r="E398" s="43"/>
      <c r="F398" s="43"/>
      <c r="G398" s="43"/>
      <c r="H398" s="43"/>
      <c r="I398" s="43"/>
    </row>
    <row r="399" spans="2:9" ht="15.75" customHeight="1">
      <c r="B399" s="164"/>
      <c r="C399" s="2"/>
      <c r="D399" s="43"/>
      <c r="E399" s="43"/>
      <c r="F399" s="43"/>
      <c r="G399" s="43"/>
      <c r="H399" s="43"/>
      <c r="I399" s="43"/>
    </row>
    <row r="400" spans="2:9" ht="15.75" customHeight="1">
      <c r="B400" s="164"/>
      <c r="C400" s="2"/>
      <c r="D400" s="43"/>
      <c r="E400" s="43"/>
      <c r="F400" s="43"/>
      <c r="G400" s="43"/>
      <c r="H400" s="43"/>
      <c r="I400" s="43"/>
    </row>
    <row r="401" spans="2:9" ht="15.75" customHeight="1">
      <c r="B401" s="164"/>
      <c r="C401" s="2"/>
      <c r="D401" s="43"/>
      <c r="E401" s="43"/>
      <c r="F401" s="43"/>
      <c r="G401" s="43"/>
      <c r="H401" s="43"/>
      <c r="I401" s="43"/>
    </row>
    <row r="402" spans="2:9" ht="15.75" customHeight="1">
      <c r="B402" s="164"/>
      <c r="C402" s="2"/>
      <c r="D402" s="43"/>
      <c r="E402" s="43"/>
      <c r="F402" s="43"/>
      <c r="G402" s="43"/>
      <c r="H402" s="43"/>
      <c r="I402" s="43"/>
    </row>
    <row r="403" spans="2:9" ht="15.75" customHeight="1">
      <c r="B403" s="164"/>
      <c r="C403" s="2"/>
      <c r="D403" s="43"/>
      <c r="E403" s="43"/>
      <c r="F403" s="43"/>
      <c r="G403" s="43"/>
      <c r="H403" s="43"/>
      <c r="I403" s="43"/>
    </row>
    <row r="404" spans="2:9" ht="15.75" customHeight="1">
      <c r="B404" s="164"/>
      <c r="C404" s="2"/>
      <c r="D404" s="43"/>
      <c r="E404" s="43"/>
      <c r="F404" s="43"/>
      <c r="G404" s="43"/>
      <c r="H404" s="43"/>
      <c r="I404" s="43"/>
    </row>
    <row r="405" spans="2:9" ht="15.75" customHeight="1">
      <c r="B405" s="164"/>
      <c r="C405" s="2"/>
      <c r="D405" s="43"/>
      <c r="E405" s="43"/>
      <c r="F405" s="43"/>
      <c r="G405" s="43"/>
      <c r="H405" s="43"/>
      <c r="I405" s="43"/>
    </row>
    <row r="406" spans="2:9" ht="15.75" customHeight="1">
      <c r="B406" s="164"/>
      <c r="C406" s="2"/>
      <c r="D406" s="43"/>
      <c r="E406" s="43"/>
      <c r="F406" s="43"/>
      <c r="G406" s="43"/>
      <c r="H406" s="43"/>
      <c r="I406" s="43"/>
    </row>
    <row r="407" spans="2:9" ht="15.75" customHeight="1">
      <c r="B407" s="164"/>
      <c r="C407" s="2"/>
      <c r="D407" s="43"/>
      <c r="E407" s="43"/>
      <c r="F407" s="43"/>
      <c r="G407" s="43"/>
      <c r="H407" s="43"/>
      <c r="I407" s="43"/>
    </row>
    <row r="408" spans="2:9" ht="15.75" customHeight="1">
      <c r="B408" s="164"/>
      <c r="C408" s="2"/>
      <c r="D408" s="43"/>
      <c r="E408" s="43"/>
      <c r="F408" s="43"/>
      <c r="G408" s="43"/>
      <c r="H408" s="43"/>
      <c r="I408" s="43"/>
    </row>
    <row r="409" spans="2:9" ht="15.75" customHeight="1">
      <c r="B409" s="164"/>
      <c r="C409" s="2"/>
      <c r="D409" s="43"/>
      <c r="E409" s="43"/>
      <c r="F409" s="43"/>
      <c r="G409" s="43"/>
      <c r="H409" s="43"/>
      <c r="I409" s="43"/>
    </row>
    <row r="410" spans="2:9" ht="15.75" customHeight="1">
      <c r="B410" s="164"/>
      <c r="C410" s="2"/>
      <c r="D410" s="43"/>
      <c r="E410" s="43"/>
      <c r="F410" s="43"/>
      <c r="G410" s="43"/>
      <c r="H410" s="43"/>
      <c r="I410" s="43"/>
    </row>
    <row r="411" spans="2:9" ht="15.75" customHeight="1">
      <c r="B411" s="164"/>
      <c r="C411" s="2"/>
      <c r="D411" s="43"/>
      <c r="E411" s="43"/>
      <c r="F411" s="43"/>
      <c r="G411" s="43"/>
      <c r="H411" s="43"/>
      <c r="I411" s="43"/>
    </row>
    <row r="412" spans="2:9" ht="15.75" customHeight="1">
      <c r="B412" s="164"/>
      <c r="C412" s="2"/>
      <c r="D412" s="43"/>
      <c r="E412" s="43"/>
      <c r="F412" s="43"/>
      <c r="G412" s="43"/>
      <c r="H412" s="43"/>
      <c r="I412" s="43"/>
    </row>
    <row r="413" spans="2:9" ht="15.75" customHeight="1">
      <c r="B413" s="164"/>
      <c r="C413" s="2"/>
      <c r="D413" s="43"/>
      <c r="E413" s="43"/>
      <c r="F413" s="43"/>
      <c r="G413" s="43"/>
      <c r="H413" s="43"/>
      <c r="I413" s="43"/>
    </row>
    <row r="414" spans="2:9" ht="15.75" customHeight="1">
      <c r="B414" s="164"/>
      <c r="C414" s="2"/>
      <c r="D414" s="43"/>
      <c r="E414" s="43"/>
      <c r="F414" s="43"/>
      <c r="G414" s="43"/>
      <c r="H414" s="43"/>
      <c r="I414" s="43"/>
    </row>
    <row r="415" spans="2:9" ht="15.75" customHeight="1">
      <c r="B415" s="164"/>
      <c r="C415" s="2"/>
      <c r="D415" s="43"/>
      <c r="E415" s="43"/>
      <c r="F415" s="43"/>
      <c r="G415" s="43"/>
      <c r="H415" s="43"/>
      <c r="I415" s="43"/>
    </row>
    <row r="416" spans="2:9" ht="15.75" customHeight="1">
      <c r="B416" s="164"/>
      <c r="C416" s="2"/>
      <c r="D416" s="43"/>
      <c r="E416" s="43"/>
      <c r="F416" s="43"/>
      <c r="G416" s="43"/>
      <c r="H416" s="43"/>
      <c r="I416" s="43"/>
    </row>
    <row r="417" spans="2:9" ht="15.75" customHeight="1">
      <c r="B417" s="164"/>
      <c r="C417" s="2"/>
      <c r="D417" s="43"/>
      <c r="E417" s="43"/>
      <c r="F417" s="43"/>
      <c r="G417" s="43"/>
      <c r="H417" s="43"/>
      <c r="I417" s="43"/>
    </row>
    <row r="418" spans="2:9" ht="15.75" customHeight="1">
      <c r="B418" s="164"/>
      <c r="C418" s="2"/>
      <c r="D418" s="43"/>
      <c r="E418" s="43"/>
      <c r="F418" s="43"/>
      <c r="G418" s="43"/>
      <c r="H418" s="43"/>
      <c r="I418" s="43"/>
    </row>
    <row r="419" spans="2:9" ht="15.75" customHeight="1">
      <c r="B419" s="164"/>
      <c r="C419" s="2"/>
      <c r="D419" s="43"/>
      <c r="E419" s="43"/>
      <c r="F419" s="43"/>
      <c r="G419" s="43"/>
      <c r="H419" s="43"/>
      <c r="I419" s="43"/>
    </row>
    <row r="420" spans="2:9" ht="15.75" customHeight="1">
      <c r="B420" s="164"/>
      <c r="C420" s="2"/>
      <c r="D420" s="43"/>
      <c r="E420" s="43"/>
      <c r="F420" s="43"/>
      <c r="G420" s="43"/>
      <c r="H420" s="43"/>
      <c r="I420" s="43"/>
    </row>
    <row r="421" spans="2:9" ht="15.75" customHeight="1">
      <c r="B421" s="164"/>
      <c r="C421" s="2"/>
      <c r="D421" s="43"/>
      <c r="E421" s="43"/>
      <c r="F421" s="43"/>
      <c r="G421" s="43"/>
      <c r="H421" s="43"/>
      <c r="I421" s="43"/>
    </row>
    <row r="422" spans="2:9" ht="15.75" customHeight="1">
      <c r="B422" s="164"/>
      <c r="C422" s="2"/>
      <c r="D422" s="43"/>
      <c r="E422" s="43"/>
      <c r="F422" s="43"/>
      <c r="G422" s="43"/>
      <c r="H422" s="43"/>
      <c r="I422" s="43"/>
    </row>
    <row r="423" spans="2:9" ht="15.75" customHeight="1">
      <c r="B423" s="164"/>
      <c r="C423" s="2"/>
      <c r="D423" s="43"/>
      <c r="E423" s="43"/>
      <c r="F423" s="43"/>
      <c r="G423" s="43"/>
      <c r="H423" s="43"/>
      <c r="I423" s="43"/>
    </row>
    <row r="424" spans="2:9" ht="15.75" customHeight="1">
      <c r="B424" s="164"/>
      <c r="C424" s="2"/>
      <c r="D424" s="43"/>
      <c r="E424" s="43"/>
      <c r="F424" s="43"/>
      <c r="G424" s="43"/>
      <c r="H424" s="43"/>
      <c r="I424" s="43"/>
    </row>
    <row r="425" spans="2:9" ht="15.75" customHeight="1">
      <c r="B425" s="164"/>
      <c r="C425" s="2"/>
      <c r="D425" s="43"/>
      <c r="E425" s="43"/>
      <c r="F425" s="43"/>
      <c r="G425" s="43"/>
      <c r="H425" s="43"/>
      <c r="I425" s="43"/>
    </row>
    <row r="426" spans="2:9" ht="15.75" customHeight="1">
      <c r="B426" s="164"/>
      <c r="C426" s="2"/>
      <c r="D426" s="43"/>
      <c r="E426" s="43"/>
      <c r="F426" s="43"/>
      <c r="G426" s="43"/>
      <c r="H426" s="43"/>
      <c r="I426" s="43"/>
    </row>
    <row r="427" spans="2:9" ht="15.75" customHeight="1">
      <c r="B427" s="164"/>
      <c r="C427" s="2"/>
      <c r="D427" s="43"/>
      <c r="E427" s="43"/>
      <c r="F427" s="43"/>
      <c r="G427" s="43"/>
      <c r="H427" s="43"/>
      <c r="I427" s="43"/>
    </row>
    <row r="428" spans="2:9" ht="15.75" customHeight="1">
      <c r="B428" s="164"/>
      <c r="C428" s="2"/>
      <c r="D428" s="43"/>
      <c r="E428" s="43"/>
      <c r="F428" s="43"/>
      <c r="G428" s="43"/>
      <c r="H428" s="43"/>
      <c r="I428" s="43"/>
    </row>
    <row r="429" spans="2:9" ht="15.75" customHeight="1">
      <c r="B429" s="164"/>
      <c r="C429" s="2"/>
      <c r="D429" s="43"/>
      <c r="E429" s="43"/>
      <c r="F429" s="43"/>
      <c r="G429" s="43"/>
      <c r="H429" s="43"/>
      <c r="I429" s="43"/>
    </row>
    <row r="430" spans="2:9" ht="15.75" customHeight="1">
      <c r="B430" s="164"/>
      <c r="C430" s="2"/>
      <c r="D430" s="43"/>
      <c r="E430" s="43"/>
      <c r="F430" s="43"/>
      <c r="G430" s="43"/>
      <c r="H430" s="43"/>
      <c r="I430" s="43"/>
    </row>
    <row r="431" spans="2:9" ht="15.75" customHeight="1">
      <c r="B431" s="164"/>
      <c r="C431" s="2"/>
      <c r="D431" s="43"/>
      <c r="E431" s="43"/>
      <c r="F431" s="43"/>
      <c r="G431" s="43"/>
      <c r="H431" s="43"/>
      <c r="I431" s="43"/>
    </row>
    <row r="432" spans="2:9" ht="15.75" customHeight="1">
      <c r="B432" s="164"/>
      <c r="C432" s="2"/>
      <c r="D432" s="43"/>
      <c r="E432" s="43"/>
      <c r="F432" s="43"/>
      <c r="G432" s="43"/>
      <c r="H432" s="43"/>
      <c r="I432" s="43"/>
    </row>
    <row r="433" spans="2:9" ht="15.75" customHeight="1">
      <c r="B433" s="164"/>
      <c r="C433" s="2"/>
      <c r="D433" s="43"/>
      <c r="E433" s="43"/>
      <c r="F433" s="43"/>
      <c r="G433" s="43"/>
      <c r="H433" s="43"/>
      <c r="I433" s="43"/>
    </row>
    <row r="434" spans="2:9" ht="15.75" customHeight="1">
      <c r="B434" s="164"/>
      <c r="C434" s="2"/>
      <c r="D434" s="43"/>
      <c r="E434" s="43"/>
      <c r="F434" s="43"/>
      <c r="G434" s="43"/>
      <c r="H434" s="43"/>
      <c r="I434" s="43"/>
    </row>
    <row r="435" spans="2:9" ht="15.75" customHeight="1">
      <c r="B435" s="164"/>
      <c r="C435" s="2"/>
      <c r="D435" s="43"/>
      <c r="E435" s="43"/>
      <c r="F435" s="43"/>
      <c r="G435" s="43"/>
      <c r="H435" s="43"/>
      <c r="I435" s="43"/>
    </row>
    <row r="436" spans="2:9" ht="15.75" customHeight="1">
      <c r="B436" s="164"/>
      <c r="C436" s="2"/>
      <c r="D436" s="43"/>
      <c r="E436" s="43"/>
      <c r="F436" s="43"/>
      <c r="G436" s="43"/>
      <c r="H436" s="43"/>
      <c r="I436" s="43"/>
    </row>
    <row r="437" spans="2:9" ht="15.75" customHeight="1">
      <c r="B437" s="164"/>
      <c r="C437" s="2"/>
      <c r="D437" s="43"/>
      <c r="E437" s="43"/>
      <c r="F437" s="43"/>
      <c r="G437" s="43"/>
      <c r="H437" s="43"/>
      <c r="I437" s="43"/>
    </row>
    <row r="438" spans="2:9" ht="15.75" customHeight="1">
      <c r="B438" s="164"/>
      <c r="C438" s="2"/>
      <c r="D438" s="43"/>
      <c r="E438" s="43"/>
      <c r="F438" s="43"/>
      <c r="G438" s="43"/>
      <c r="H438" s="43"/>
      <c r="I438" s="43"/>
    </row>
    <row r="439" spans="2:9" ht="15.75" customHeight="1">
      <c r="B439" s="164"/>
      <c r="C439" s="2"/>
      <c r="D439" s="43"/>
      <c r="E439" s="43"/>
      <c r="F439" s="43"/>
      <c r="G439" s="43"/>
      <c r="H439" s="43"/>
      <c r="I439" s="43"/>
    </row>
    <row r="440" spans="2:9" ht="15.75" customHeight="1">
      <c r="B440" s="164"/>
      <c r="C440" s="2"/>
      <c r="D440" s="43"/>
      <c r="E440" s="43"/>
      <c r="F440" s="43"/>
      <c r="G440" s="43"/>
      <c r="H440" s="43"/>
      <c r="I440" s="43"/>
    </row>
    <row r="441" spans="2:9" ht="15.75" customHeight="1">
      <c r="B441" s="164"/>
      <c r="C441" s="2"/>
      <c r="D441" s="43"/>
      <c r="E441" s="43"/>
      <c r="F441" s="43"/>
      <c r="G441" s="43"/>
      <c r="H441" s="43"/>
      <c r="I441" s="43"/>
    </row>
    <row r="442" spans="2:9" ht="15.75" customHeight="1">
      <c r="B442" s="164"/>
      <c r="C442" s="2"/>
      <c r="D442" s="43"/>
      <c r="E442" s="43"/>
      <c r="F442" s="43"/>
      <c r="G442" s="43"/>
      <c r="H442" s="43"/>
      <c r="I442" s="43"/>
    </row>
    <row r="443" spans="2:9" ht="15.75" customHeight="1">
      <c r="B443" s="164"/>
      <c r="C443" s="2"/>
      <c r="D443" s="43"/>
      <c r="E443" s="43"/>
      <c r="F443" s="43"/>
      <c r="G443" s="43"/>
      <c r="H443" s="43"/>
      <c r="I443" s="43"/>
    </row>
    <row r="444" spans="2:9" ht="15.75" customHeight="1">
      <c r="B444" s="164"/>
      <c r="C444" s="2"/>
      <c r="D444" s="43"/>
      <c r="E444" s="43"/>
      <c r="F444" s="43"/>
      <c r="G444" s="43"/>
      <c r="H444" s="43"/>
      <c r="I444" s="43"/>
    </row>
    <row r="445" spans="2:9" ht="15.75" customHeight="1">
      <c r="B445" s="164"/>
      <c r="C445" s="2"/>
      <c r="D445" s="43"/>
      <c r="E445" s="43"/>
      <c r="F445" s="43"/>
      <c r="G445" s="43"/>
      <c r="H445" s="43"/>
      <c r="I445" s="43"/>
    </row>
    <row r="446" spans="2:9" ht="15.75" customHeight="1">
      <c r="B446" s="164"/>
      <c r="C446" s="2"/>
      <c r="D446" s="43"/>
      <c r="E446" s="43"/>
      <c r="F446" s="43"/>
      <c r="G446" s="43"/>
      <c r="H446" s="43"/>
      <c r="I446" s="43"/>
    </row>
    <row r="447" spans="2:9" ht="15.75" customHeight="1">
      <c r="B447" s="164"/>
      <c r="C447" s="2"/>
      <c r="D447" s="43"/>
      <c r="E447" s="43"/>
      <c r="F447" s="43"/>
      <c r="G447" s="43"/>
      <c r="H447" s="43"/>
      <c r="I447" s="43"/>
    </row>
    <row r="448" spans="2:9" ht="15.75" customHeight="1">
      <c r="B448" s="164"/>
      <c r="C448" s="2"/>
      <c r="D448" s="43"/>
      <c r="E448" s="43"/>
      <c r="F448" s="43"/>
      <c r="G448" s="43"/>
      <c r="H448" s="43"/>
      <c r="I448" s="43"/>
    </row>
    <row r="449" spans="2:9" ht="15.75" customHeight="1">
      <c r="B449" s="164"/>
      <c r="C449" s="2"/>
      <c r="D449" s="43"/>
      <c r="E449" s="43"/>
      <c r="F449" s="43"/>
      <c r="G449" s="43"/>
      <c r="H449" s="43"/>
      <c r="I449" s="43"/>
    </row>
    <row r="450" spans="2:9" ht="15.75" customHeight="1">
      <c r="B450" s="164"/>
      <c r="C450" s="2"/>
      <c r="D450" s="43"/>
      <c r="E450" s="43"/>
      <c r="F450" s="43"/>
      <c r="G450" s="43"/>
      <c r="H450" s="43"/>
      <c r="I450" s="43"/>
    </row>
    <row r="451" spans="2:9" ht="15.75" customHeight="1">
      <c r="B451" s="164"/>
      <c r="C451" s="2"/>
      <c r="D451" s="43"/>
      <c r="E451" s="43"/>
      <c r="F451" s="43"/>
      <c r="G451" s="43"/>
      <c r="H451" s="43"/>
      <c r="I451" s="43"/>
    </row>
    <row r="452" spans="2:9" ht="15.75" customHeight="1">
      <c r="B452" s="164"/>
      <c r="C452" s="2"/>
      <c r="D452" s="43"/>
      <c r="E452" s="43"/>
      <c r="F452" s="43"/>
      <c r="G452" s="43"/>
      <c r="H452" s="43"/>
      <c r="I452" s="43"/>
    </row>
    <row r="453" spans="2:9" ht="15.75" customHeight="1">
      <c r="B453" s="164"/>
      <c r="C453" s="2"/>
      <c r="D453" s="43"/>
      <c r="E453" s="43"/>
      <c r="F453" s="43"/>
      <c r="G453" s="43"/>
      <c r="H453" s="43"/>
      <c r="I453" s="43"/>
    </row>
    <row r="454" spans="2:9" ht="15.75" customHeight="1">
      <c r="B454" s="164"/>
      <c r="C454" s="2"/>
      <c r="D454" s="43"/>
      <c r="E454" s="43"/>
      <c r="F454" s="43"/>
      <c r="G454" s="43"/>
      <c r="H454" s="43"/>
      <c r="I454" s="43"/>
    </row>
    <row r="455" spans="2:9" ht="15.75" customHeight="1">
      <c r="B455" s="164"/>
      <c r="C455" s="2"/>
      <c r="D455" s="43"/>
      <c r="E455" s="43"/>
      <c r="F455" s="43"/>
      <c r="G455" s="43"/>
      <c r="H455" s="43"/>
      <c r="I455" s="43"/>
    </row>
    <row r="456" spans="2:9" ht="15.75" customHeight="1">
      <c r="B456" s="164"/>
      <c r="C456" s="2"/>
      <c r="D456" s="43"/>
      <c r="E456" s="43"/>
      <c r="F456" s="43"/>
      <c r="G456" s="43"/>
      <c r="H456" s="43"/>
      <c r="I456" s="43"/>
    </row>
    <row r="457" spans="2:9" ht="15.75" customHeight="1">
      <c r="B457" s="164"/>
      <c r="C457" s="2"/>
      <c r="D457" s="43"/>
      <c r="E457" s="43"/>
      <c r="F457" s="43"/>
      <c r="G457" s="43"/>
      <c r="H457" s="43"/>
      <c r="I457" s="43"/>
    </row>
    <row r="458" spans="2:9" ht="15.75" customHeight="1">
      <c r="B458" s="164"/>
      <c r="C458" s="2"/>
      <c r="D458" s="43"/>
      <c r="E458" s="43"/>
      <c r="F458" s="43"/>
      <c r="G458" s="43"/>
      <c r="H458" s="43"/>
      <c r="I458" s="43"/>
    </row>
    <row r="459" spans="2:9" ht="15.75" customHeight="1">
      <c r="B459" s="164"/>
      <c r="C459" s="2"/>
      <c r="D459" s="43"/>
      <c r="E459" s="43"/>
      <c r="F459" s="43"/>
      <c r="G459" s="43"/>
      <c r="H459" s="43"/>
      <c r="I459" s="43"/>
    </row>
    <row r="460" spans="2:9" ht="15.75" customHeight="1">
      <c r="B460" s="164"/>
      <c r="C460" s="2"/>
      <c r="D460" s="43"/>
      <c r="E460" s="43"/>
      <c r="F460" s="43"/>
      <c r="G460" s="43"/>
      <c r="H460" s="43"/>
      <c r="I460" s="43"/>
    </row>
    <row r="461" spans="2:9" ht="15.75" customHeight="1">
      <c r="B461" s="164"/>
      <c r="C461" s="2"/>
      <c r="D461" s="43"/>
      <c r="E461" s="43"/>
      <c r="F461" s="43"/>
      <c r="G461" s="43"/>
      <c r="H461" s="43"/>
      <c r="I461" s="43"/>
    </row>
    <row r="462" spans="2:9" ht="15.75" customHeight="1">
      <c r="B462" s="164"/>
      <c r="C462" s="2"/>
      <c r="D462" s="43"/>
      <c r="E462" s="43"/>
      <c r="F462" s="43"/>
      <c r="G462" s="43"/>
      <c r="H462" s="43"/>
      <c r="I462" s="43"/>
    </row>
    <row r="463" spans="2:9" ht="15.75" customHeight="1">
      <c r="B463" s="164"/>
      <c r="C463" s="2"/>
      <c r="D463" s="43"/>
      <c r="E463" s="43"/>
      <c r="F463" s="43"/>
      <c r="G463" s="43"/>
      <c r="H463" s="43"/>
      <c r="I463" s="43"/>
    </row>
    <row r="464" spans="2:9" ht="15.75" customHeight="1">
      <c r="B464" s="164"/>
      <c r="C464" s="2"/>
      <c r="D464" s="43"/>
      <c r="E464" s="43"/>
      <c r="F464" s="43"/>
      <c r="G464" s="43"/>
      <c r="H464" s="43"/>
      <c r="I464" s="43"/>
    </row>
    <row r="465" spans="2:9" ht="15.75" customHeight="1">
      <c r="B465" s="164"/>
      <c r="C465" s="2"/>
      <c r="D465" s="43"/>
      <c r="E465" s="43"/>
      <c r="F465" s="43"/>
      <c r="G465" s="43"/>
      <c r="H465" s="43"/>
      <c r="I465" s="43"/>
    </row>
    <row r="466" spans="2:9" ht="15.75" customHeight="1">
      <c r="B466" s="164"/>
      <c r="C466" s="2"/>
      <c r="D466" s="43"/>
      <c r="E466" s="43"/>
      <c r="F466" s="43"/>
      <c r="G466" s="43"/>
      <c r="H466" s="43"/>
      <c r="I466" s="43"/>
    </row>
    <row r="467" spans="2:9" ht="15.75" customHeight="1">
      <c r="B467" s="164"/>
      <c r="C467" s="2"/>
      <c r="D467" s="43"/>
      <c r="E467" s="43"/>
      <c r="F467" s="43"/>
      <c r="G467" s="43"/>
      <c r="H467" s="43"/>
      <c r="I467" s="43"/>
    </row>
    <row r="468" spans="2:9" ht="15.75" customHeight="1">
      <c r="B468" s="164"/>
      <c r="C468" s="2"/>
      <c r="D468" s="43"/>
      <c r="E468" s="43"/>
      <c r="F468" s="43"/>
      <c r="G468" s="43"/>
      <c r="H468" s="43"/>
      <c r="I468" s="43"/>
    </row>
    <row r="469" spans="2:9" ht="15.75" customHeight="1">
      <c r="B469" s="164"/>
      <c r="C469" s="2"/>
      <c r="D469" s="43"/>
      <c r="E469" s="43"/>
      <c r="F469" s="43"/>
      <c r="G469" s="43"/>
      <c r="H469" s="43"/>
      <c r="I469" s="43"/>
    </row>
    <row r="470" spans="2:9" ht="15.75" customHeight="1">
      <c r="B470" s="164"/>
      <c r="C470" s="2"/>
      <c r="D470" s="43"/>
      <c r="E470" s="43"/>
      <c r="F470" s="43"/>
      <c r="G470" s="43"/>
      <c r="H470" s="43"/>
      <c r="I470" s="43"/>
    </row>
    <row r="471" spans="2:9" ht="15.75" customHeight="1">
      <c r="B471" s="164"/>
      <c r="C471" s="2"/>
      <c r="D471" s="43"/>
      <c r="E471" s="43"/>
      <c r="F471" s="43"/>
      <c r="G471" s="43"/>
      <c r="H471" s="43"/>
      <c r="I471" s="43"/>
    </row>
    <row r="472" spans="2:9" ht="15.75" customHeight="1">
      <c r="B472" s="164"/>
      <c r="C472" s="2"/>
      <c r="D472" s="43"/>
      <c r="E472" s="43"/>
      <c r="F472" s="43"/>
      <c r="G472" s="43"/>
      <c r="H472" s="43"/>
      <c r="I472" s="43"/>
    </row>
    <row r="473" spans="2:9" ht="15.75" customHeight="1">
      <c r="B473" s="164"/>
      <c r="C473" s="2"/>
      <c r="D473" s="43"/>
      <c r="E473" s="43"/>
      <c r="F473" s="43"/>
      <c r="G473" s="43"/>
      <c r="H473" s="43"/>
      <c r="I473" s="43"/>
    </row>
    <row r="474" spans="2:9" ht="15.75" customHeight="1">
      <c r="B474" s="164"/>
      <c r="C474" s="2"/>
      <c r="D474" s="43"/>
      <c r="E474" s="43"/>
      <c r="F474" s="43"/>
      <c r="G474" s="43"/>
      <c r="H474" s="43"/>
      <c r="I474" s="43"/>
    </row>
    <row r="475" spans="2:9" ht="15.75" customHeight="1">
      <c r="B475" s="164"/>
      <c r="C475" s="2"/>
      <c r="D475" s="43"/>
      <c r="E475" s="43"/>
      <c r="F475" s="43"/>
      <c r="G475" s="43"/>
      <c r="H475" s="43"/>
      <c r="I475" s="43"/>
    </row>
    <row r="476" spans="2:9" ht="15.75" customHeight="1">
      <c r="B476" s="164"/>
      <c r="C476" s="2"/>
      <c r="D476" s="43"/>
      <c r="E476" s="43"/>
      <c r="F476" s="43"/>
      <c r="G476" s="43"/>
      <c r="H476" s="43"/>
      <c r="I476" s="43"/>
    </row>
    <row r="477" spans="2:9" ht="15.75" customHeight="1">
      <c r="B477" s="164"/>
      <c r="C477" s="2"/>
      <c r="D477" s="43"/>
      <c r="E477" s="43"/>
      <c r="F477" s="43"/>
      <c r="G477" s="43"/>
      <c r="H477" s="43"/>
      <c r="I477" s="43"/>
    </row>
    <row r="478" spans="2:9" ht="15.75" customHeight="1">
      <c r="B478" s="164"/>
      <c r="C478" s="2"/>
      <c r="D478" s="43"/>
      <c r="E478" s="43"/>
      <c r="F478" s="43"/>
      <c r="G478" s="43"/>
      <c r="H478" s="43"/>
      <c r="I478" s="43"/>
    </row>
    <row r="479" spans="2:9" ht="15.75" customHeight="1">
      <c r="B479" s="164"/>
      <c r="C479" s="2"/>
      <c r="D479" s="43"/>
      <c r="E479" s="43"/>
      <c r="F479" s="43"/>
      <c r="G479" s="43"/>
      <c r="H479" s="43"/>
      <c r="I479" s="43"/>
    </row>
    <row r="480" spans="2:9" ht="15.75" customHeight="1">
      <c r="B480" s="164"/>
      <c r="C480" s="2"/>
      <c r="D480" s="43"/>
      <c r="E480" s="43"/>
      <c r="F480" s="43"/>
      <c r="G480" s="43"/>
      <c r="H480" s="43"/>
      <c r="I480" s="43"/>
    </row>
    <row r="481" spans="2:9" ht="15.75" customHeight="1">
      <c r="B481" s="164"/>
      <c r="C481" s="2"/>
      <c r="D481" s="43"/>
      <c r="E481" s="43"/>
      <c r="F481" s="43"/>
      <c r="G481" s="43"/>
      <c r="H481" s="43"/>
      <c r="I481" s="43"/>
    </row>
    <row r="482" spans="2:9" ht="15.75" customHeight="1">
      <c r="B482" s="164"/>
      <c r="C482" s="2"/>
      <c r="D482" s="43"/>
      <c r="E482" s="43"/>
      <c r="F482" s="43"/>
      <c r="G482" s="43"/>
      <c r="H482" s="43"/>
      <c r="I482" s="43"/>
    </row>
    <row r="483" spans="2:9" ht="15.75" customHeight="1">
      <c r="B483" s="164"/>
      <c r="C483" s="2"/>
      <c r="D483" s="43"/>
      <c r="E483" s="43"/>
      <c r="F483" s="43"/>
      <c r="G483" s="43"/>
      <c r="H483" s="43"/>
      <c r="I483" s="43"/>
    </row>
    <row r="484" spans="2:9" ht="15.75" customHeight="1">
      <c r="B484" s="164"/>
      <c r="C484" s="2"/>
      <c r="D484" s="43"/>
      <c r="E484" s="43"/>
      <c r="F484" s="43"/>
      <c r="G484" s="43"/>
      <c r="H484" s="43"/>
      <c r="I484" s="43"/>
    </row>
    <row r="485" spans="2:9" ht="15.75" customHeight="1">
      <c r="B485" s="164"/>
      <c r="C485" s="2"/>
      <c r="D485" s="43"/>
      <c r="E485" s="43"/>
      <c r="F485" s="43"/>
      <c r="G485" s="43"/>
      <c r="H485" s="43"/>
      <c r="I485" s="43"/>
    </row>
    <row r="486" spans="2:9" ht="15.75" customHeight="1">
      <c r="B486" s="164"/>
      <c r="C486" s="2"/>
      <c r="D486" s="43"/>
      <c r="E486" s="43"/>
      <c r="F486" s="43"/>
      <c r="G486" s="43"/>
      <c r="H486" s="43"/>
      <c r="I486" s="43"/>
    </row>
    <row r="487" spans="2:9" ht="15.75" customHeight="1">
      <c r="B487" s="164"/>
      <c r="C487" s="2"/>
      <c r="D487" s="43"/>
      <c r="E487" s="43"/>
      <c r="F487" s="43"/>
      <c r="G487" s="43"/>
      <c r="H487" s="43"/>
      <c r="I487" s="43"/>
    </row>
    <row r="488" spans="2:9" ht="15.75" customHeight="1">
      <c r="B488" s="164"/>
      <c r="C488" s="2"/>
      <c r="D488" s="43"/>
      <c r="E488" s="43"/>
      <c r="F488" s="43"/>
      <c r="G488" s="43"/>
      <c r="H488" s="43"/>
      <c r="I488" s="43"/>
    </row>
    <row r="489" spans="2:9" ht="15.75" customHeight="1">
      <c r="B489" s="164"/>
      <c r="C489" s="2"/>
      <c r="D489" s="43"/>
      <c r="E489" s="43"/>
      <c r="F489" s="43"/>
      <c r="G489" s="43"/>
      <c r="H489" s="43"/>
      <c r="I489" s="43"/>
    </row>
    <row r="490" spans="2:9" ht="15.75" customHeight="1">
      <c r="B490" s="164"/>
      <c r="C490" s="2"/>
      <c r="D490" s="43"/>
      <c r="E490" s="43"/>
      <c r="F490" s="43"/>
      <c r="G490" s="43"/>
      <c r="H490" s="43"/>
      <c r="I490" s="43"/>
    </row>
    <row r="491" spans="2:9" ht="15.75" customHeight="1">
      <c r="B491" s="164"/>
      <c r="C491" s="2"/>
      <c r="D491" s="43"/>
      <c r="E491" s="43"/>
      <c r="F491" s="43"/>
      <c r="G491" s="43"/>
      <c r="H491" s="43"/>
      <c r="I491" s="43"/>
    </row>
    <row r="492" spans="2:9" ht="15.75" customHeight="1">
      <c r="B492" s="164"/>
      <c r="C492" s="2"/>
      <c r="D492" s="43"/>
      <c r="E492" s="43"/>
      <c r="F492" s="43"/>
      <c r="G492" s="43"/>
      <c r="H492" s="43"/>
      <c r="I492" s="43"/>
    </row>
    <row r="493" spans="2:9" ht="15.75" customHeight="1">
      <c r="B493" s="164"/>
      <c r="C493" s="2"/>
      <c r="D493" s="43"/>
      <c r="E493" s="43"/>
      <c r="F493" s="43"/>
      <c r="G493" s="43"/>
      <c r="H493" s="43"/>
      <c r="I493" s="43"/>
    </row>
    <row r="494" spans="2:9" ht="15.75" customHeight="1">
      <c r="B494" s="164"/>
      <c r="C494" s="2"/>
      <c r="D494" s="43"/>
      <c r="E494" s="43"/>
      <c r="F494" s="43"/>
      <c r="G494" s="43"/>
      <c r="H494" s="43"/>
      <c r="I494" s="43"/>
    </row>
    <row r="495" spans="2:9" ht="15.75" customHeight="1">
      <c r="B495" s="164"/>
      <c r="C495" s="2"/>
      <c r="D495" s="43"/>
      <c r="E495" s="43"/>
      <c r="F495" s="43"/>
      <c r="G495" s="43"/>
      <c r="H495" s="43"/>
      <c r="I495" s="43"/>
    </row>
    <row r="496" spans="2:9" ht="15.75" customHeight="1">
      <c r="B496" s="164"/>
      <c r="C496" s="2"/>
      <c r="D496" s="43"/>
      <c r="E496" s="43"/>
      <c r="F496" s="43"/>
      <c r="G496" s="43"/>
      <c r="H496" s="43"/>
      <c r="I496" s="43"/>
    </row>
    <row r="497" spans="2:9" ht="15.75" customHeight="1">
      <c r="B497" s="164"/>
      <c r="C497" s="2"/>
      <c r="D497" s="43"/>
      <c r="E497" s="43"/>
      <c r="F497" s="43"/>
      <c r="G497" s="43"/>
      <c r="H497" s="43"/>
      <c r="I497" s="43"/>
    </row>
    <row r="498" spans="2:9" ht="15.75" customHeight="1">
      <c r="B498" s="164"/>
      <c r="C498" s="2"/>
      <c r="D498" s="43"/>
      <c r="E498" s="43"/>
      <c r="F498" s="43"/>
      <c r="G498" s="43"/>
      <c r="H498" s="43"/>
      <c r="I498" s="43"/>
    </row>
    <row r="499" spans="2:9" ht="15.75" customHeight="1">
      <c r="B499" s="164"/>
      <c r="C499" s="2"/>
      <c r="D499" s="43"/>
      <c r="E499" s="43"/>
      <c r="F499" s="43"/>
      <c r="G499" s="43"/>
      <c r="H499" s="43"/>
      <c r="I499" s="43"/>
    </row>
    <row r="500" spans="2:9" ht="15.75" customHeight="1">
      <c r="B500" s="164"/>
      <c r="C500" s="2"/>
      <c r="D500" s="43"/>
      <c r="E500" s="43"/>
      <c r="F500" s="43"/>
      <c r="G500" s="43"/>
      <c r="H500" s="43"/>
      <c r="I500" s="43"/>
    </row>
    <row r="501" spans="2:9" ht="15.75" customHeight="1">
      <c r="B501" s="164"/>
      <c r="C501" s="2"/>
      <c r="D501" s="43"/>
      <c r="E501" s="43"/>
      <c r="F501" s="43"/>
      <c r="G501" s="43"/>
      <c r="H501" s="43"/>
      <c r="I501" s="43"/>
    </row>
    <row r="502" spans="2:9" ht="15.75" customHeight="1">
      <c r="B502" s="164"/>
      <c r="C502" s="2"/>
      <c r="D502" s="43"/>
      <c r="E502" s="43"/>
      <c r="F502" s="43"/>
      <c r="G502" s="43"/>
      <c r="H502" s="43"/>
      <c r="I502" s="43"/>
    </row>
    <row r="503" spans="2:9" ht="15.75" customHeight="1">
      <c r="B503" s="164"/>
      <c r="C503" s="2"/>
      <c r="D503" s="43"/>
      <c r="E503" s="43"/>
      <c r="F503" s="43"/>
      <c r="G503" s="43"/>
      <c r="H503" s="43"/>
      <c r="I503" s="43"/>
    </row>
    <row r="504" spans="2:9" ht="15.75" customHeight="1">
      <c r="B504" s="164"/>
      <c r="C504" s="2"/>
      <c r="D504" s="43"/>
      <c r="E504" s="43"/>
      <c r="F504" s="43"/>
      <c r="G504" s="43"/>
      <c r="H504" s="43"/>
      <c r="I504" s="43"/>
    </row>
    <row r="505" spans="2:9" ht="15.75" customHeight="1">
      <c r="B505" s="164"/>
      <c r="C505" s="2"/>
      <c r="D505" s="43"/>
      <c r="E505" s="43"/>
      <c r="F505" s="43"/>
      <c r="G505" s="43"/>
      <c r="H505" s="43"/>
      <c r="I505" s="43"/>
    </row>
    <row r="506" spans="2:9" ht="15.75" customHeight="1">
      <c r="B506" s="164"/>
      <c r="C506" s="2"/>
      <c r="D506" s="43"/>
      <c r="E506" s="43"/>
      <c r="F506" s="43"/>
      <c r="G506" s="43"/>
      <c r="H506" s="43"/>
      <c r="I506" s="43"/>
    </row>
    <row r="507" spans="2:9" ht="15.75" customHeight="1">
      <c r="B507" s="164"/>
      <c r="C507" s="2"/>
      <c r="D507" s="43"/>
      <c r="E507" s="43"/>
      <c r="F507" s="43"/>
      <c r="G507" s="43"/>
      <c r="H507" s="43"/>
      <c r="I507" s="43"/>
    </row>
    <row r="508" spans="2:9" ht="15.75" customHeight="1">
      <c r="B508" s="164"/>
      <c r="C508" s="2"/>
      <c r="D508" s="43"/>
      <c r="E508" s="43"/>
      <c r="F508" s="43"/>
      <c r="G508" s="43"/>
      <c r="H508" s="43"/>
      <c r="I508" s="43"/>
    </row>
    <row r="509" spans="2:9" ht="15.75" customHeight="1">
      <c r="B509" s="164"/>
      <c r="C509" s="2"/>
      <c r="D509" s="43"/>
      <c r="E509" s="43"/>
      <c r="F509" s="43"/>
      <c r="G509" s="43"/>
      <c r="H509" s="43"/>
      <c r="I509" s="43"/>
    </row>
    <row r="510" spans="2:9" ht="15.75" customHeight="1">
      <c r="B510" s="164"/>
      <c r="C510" s="2"/>
      <c r="D510" s="43"/>
      <c r="E510" s="43"/>
      <c r="F510" s="43"/>
      <c r="G510" s="43"/>
      <c r="H510" s="43"/>
      <c r="I510" s="43"/>
    </row>
    <row r="511" spans="2:9" ht="15.75" customHeight="1">
      <c r="B511" s="164"/>
      <c r="C511" s="2"/>
      <c r="D511" s="43"/>
      <c r="E511" s="43"/>
      <c r="F511" s="43"/>
      <c r="G511" s="43"/>
      <c r="H511" s="43"/>
      <c r="I511" s="43"/>
    </row>
    <row r="512" spans="2:9" ht="15.75" customHeight="1">
      <c r="B512" s="164"/>
      <c r="C512" s="2"/>
      <c r="D512" s="43"/>
      <c r="E512" s="43"/>
      <c r="F512" s="43"/>
      <c r="G512" s="43"/>
      <c r="H512" s="43"/>
      <c r="I512" s="43"/>
    </row>
    <row r="513" spans="2:9" ht="15.75" customHeight="1">
      <c r="B513" s="164"/>
      <c r="C513" s="2"/>
      <c r="D513" s="43"/>
      <c r="E513" s="43"/>
      <c r="F513" s="43"/>
      <c r="G513" s="43"/>
      <c r="H513" s="43"/>
      <c r="I513" s="43"/>
    </row>
    <row r="514" spans="2:9" ht="15.75" customHeight="1">
      <c r="B514" s="164"/>
      <c r="C514" s="2"/>
      <c r="D514" s="43"/>
      <c r="E514" s="43"/>
      <c r="F514" s="43"/>
      <c r="G514" s="43"/>
      <c r="H514" s="43"/>
      <c r="I514" s="43"/>
    </row>
    <row r="515" spans="2:9" ht="15.75" customHeight="1">
      <c r="B515" s="164"/>
      <c r="C515" s="2"/>
      <c r="D515" s="43"/>
      <c r="E515" s="43"/>
      <c r="F515" s="43"/>
      <c r="G515" s="43"/>
      <c r="H515" s="43"/>
      <c r="I515" s="43"/>
    </row>
    <row r="516" spans="2:9" ht="15.75" customHeight="1">
      <c r="B516" s="164"/>
      <c r="C516" s="2"/>
      <c r="D516" s="43"/>
      <c r="E516" s="43"/>
      <c r="F516" s="43"/>
      <c r="G516" s="43"/>
      <c r="H516" s="43"/>
      <c r="I516" s="43"/>
    </row>
    <row r="517" spans="2:9" ht="15.75" customHeight="1">
      <c r="B517" s="164"/>
      <c r="C517" s="2"/>
      <c r="D517" s="43"/>
      <c r="E517" s="43"/>
      <c r="F517" s="43"/>
      <c r="G517" s="43"/>
      <c r="H517" s="43"/>
      <c r="I517" s="43"/>
    </row>
    <row r="518" spans="2:9" ht="15.75" customHeight="1">
      <c r="B518" s="164"/>
      <c r="C518" s="2"/>
      <c r="D518" s="43"/>
      <c r="E518" s="43"/>
      <c r="F518" s="43"/>
      <c r="G518" s="43"/>
      <c r="H518" s="43"/>
      <c r="I518" s="43"/>
    </row>
    <row r="519" spans="2:9" ht="15.75" customHeight="1">
      <c r="B519" s="164"/>
      <c r="C519" s="2"/>
      <c r="D519" s="43"/>
      <c r="E519" s="43"/>
      <c r="F519" s="43"/>
      <c r="G519" s="43"/>
      <c r="H519" s="43"/>
      <c r="I519" s="43"/>
    </row>
    <row r="520" spans="2:9" ht="15.75" customHeight="1">
      <c r="B520" s="164"/>
      <c r="C520" s="2"/>
      <c r="D520" s="43"/>
      <c r="E520" s="43"/>
      <c r="F520" s="43"/>
      <c r="G520" s="43"/>
      <c r="H520" s="43"/>
      <c r="I520" s="43"/>
    </row>
    <row r="521" spans="2:9" ht="15.75" customHeight="1">
      <c r="B521" s="164"/>
      <c r="C521" s="2"/>
      <c r="D521" s="43"/>
      <c r="E521" s="43"/>
      <c r="F521" s="43"/>
      <c r="G521" s="43"/>
      <c r="H521" s="43"/>
      <c r="I521" s="43"/>
    </row>
    <row r="522" spans="2:9" ht="15.75" customHeight="1">
      <c r="B522" s="164"/>
      <c r="C522" s="2"/>
      <c r="D522" s="43"/>
      <c r="E522" s="43"/>
      <c r="F522" s="43"/>
      <c r="G522" s="43"/>
      <c r="H522" s="43"/>
      <c r="I522" s="43"/>
    </row>
    <row r="523" spans="2:9" ht="15.75" customHeight="1">
      <c r="B523" s="164"/>
      <c r="C523" s="2"/>
      <c r="D523" s="43"/>
      <c r="E523" s="43"/>
      <c r="F523" s="43"/>
      <c r="G523" s="43"/>
      <c r="H523" s="43"/>
      <c r="I523" s="43"/>
    </row>
    <row r="524" spans="2:9" ht="15.75" customHeight="1">
      <c r="B524" s="164"/>
      <c r="C524" s="2"/>
      <c r="D524" s="43"/>
      <c r="E524" s="43"/>
      <c r="F524" s="43"/>
      <c r="G524" s="43"/>
      <c r="H524" s="43"/>
      <c r="I524" s="43"/>
    </row>
    <row r="525" spans="2:9" ht="15.75" customHeight="1">
      <c r="B525" s="164"/>
      <c r="C525" s="2"/>
      <c r="D525" s="43"/>
      <c r="E525" s="43"/>
      <c r="F525" s="43"/>
      <c r="G525" s="43"/>
      <c r="H525" s="43"/>
      <c r="I525" s="43"/>
    </row>
    <row r="526" spans="2:9" ht="15.75" customHeight="1">
      <c r="B526" s="164"/>
      <c r="C526" s="2"/>
      <c r="D526" s="43"/>
      <c r="E526" s="43"/>
      <c r="F526" s="43"/>
      <c r="G526" s="43"/>
      <c r="H526" s="43"/>
      <c r="I526" s="43"/>
    </row>
    <row r="527" spans="2:9" ht="15.75" customHeight="1">
      <c r="B527" s="164"/>
      <c r="C527" s="2"/>
      <c r="D527" s="43"/>
      <c r="E527" s="43"/>
      <c r="F527" s="43"/>
      <c r="G527" s="43"/>
      <c r="H527" s="43"/>
      <c r="I527" s="43"/>
    </row>
    <row r="528" spans="2:9" ht="15.75" customHeight="1">
      <c r="B528" s="164"/>
      <c r="C528" s="2"/>
      <c r="D528" s="43"/>
      <c r="E528" s="43"/>
      <c r="F528" s="43"/>
      <c r="G528" s="43"/>
      <c r="H528" s="43"/>
      <c r="I528" s="43"/>
    </row>
    <row r="529" spans="2:9" ht="15.75" customHeight="1">
      <c r="B529" s="164"/>
      <c r="C529" s="2"/>
      <c r="D529" s="43"/>
      <c r="E529" s="43"/>
      <c r="F529" s="43"/>
      <c r="G529" s="43"/>
      <c r="H529" s="43"/>
      <c r="I529" s="43"/>
    </row>
    <row r="530" spans="2:9" ht="15.75" customHeight="1">
      <c r="B530" s="164"/>
      <c r="C530" s="2"/>
      <c r="D530" s="43"/>
      <c r="E530" s="43"/>
      <c r="F530" s="43"/>
      <c r="G530" s="43"/>
      <c r="H530" s="43"/>
      <c r="I530" s="43"/>
    </row>
    <row r="531" spans="2:9" ht="15.75" customHeight="1">
      <c r="B531" s="164"/>
      <c r="C531" s="2"/>
      <c r="D531" s="43"/>
      <c r="E531" s="43"/>
      <c r="F531" s="43"/>
      <c r="G531" s="43"/>
      <c r="H531" s="43"/>
      <c r="I531" s="43"/>
    </row>
    <row r="532" spans="2:9" ht="15.75" customHeight="1">
      <c r="B532" s="164"/>
      <c r="C532" s="2"/>
      <c r="D532" s="43"/>
      <c r="E532" s="43"/>
      <c r="F532" s="43"/>
      <c r="G532" s="43"/>
      <c r="H532" s="43"/>
      <c r="I532" s="43"/>
    </row>
    <row r="533" spans="2:9" ht="15.75" customHeight="1">
      <c r="B533" s="164"/>
      <c r="C533" s="2"/>
      <c r="D533" s="43"/>
      <c r="E533" s="43"/>
      <c r="F533" s="43"/>
      <c r="G533" s="43"/>
      <c r="H533" s="43"/>
      <c r="I533" s="43"/>
    </row>
    <row r="534" spans="2:9" ht="15.75" customHeight="1">
      <c r="B534" s="164"/>
      <c r="C534" s="2"/>
      <c r="D534" s="43"/>
      <c r="E534" s="43"/>
      <c r="F534" s="43"/>
      <c r="G534" s="43"/>
      <c r="H534" s="43"/>
      <c r="I534" s="43"/>
    </row>
    <row r="535" spans="2:9" ht="15.75" customHeight="1">
      <c r="B535" s="164"/>
      <c r="C535" s="2"/>
      <c r="D535" s="43"/>
      <c r="E535" s="43"/>
      <c r="F535" s="43"/>
      <c r="G535" s="43"/>
      <c r="H535" s="43"/>
      <c r="I535" s="43"/>
    </row>
    <row r="536" spans="2:9" ht="15.75" customHeight="1">
      <c r="B536" s="164"/>
      <c r="C536" s="2"/>
      <c r="D536" s="43"/>
      <c r="E536" s="43"/>
      <c r="F536" s="43"/>
      <c r="G536" s="43"/>
      <c r="H536" s="43"/>
      <c r="I536" s="43"/>
    </row>
    <row r="537" spans="2:9" ht="15.75" customHeight="1">
      <c r="B537" s="164"/>
      <c r="C537" s="2"/>
      <c r="D537" s="43"/>
      <c r="E537" s="43"/>
      <c r="F537" s="43"/>
      <c r="G537" s="43"/>
      <c r="H537" s="43"/>
      <c r="I537" s="43"/>
    </row>
    <row r="538" spans="2:9" ht="15.75" customHeight="1">
      <c r="B538" s="164"/>
      <c r="C538" s="2"/>
      <c r="D538" s="43"/>
      <c r="E538" s="43"/>
      <c r="F538" s="43"/>
      <c r="G538" s="43"/>
      <c r="H538" s="43"/>
      <c r="I538" s="43"/>
    </row>
    <row r="539" spans="2:9" ht="15.75" customHeight="1">
      <c r="B539" s="164"/>
      <c r="C539" s="2"/>
      <c r="D539" s="43"/>
      <c r="E539" s="43"/>
      <c r="F539" s="43"/>
      <c r="G539" s="43"/>
      <c r="H539" s="43"/>
      <c r="I539" s="43"/>
    </row>
    <row r="540" spans="2:9" ht="15.75" customHeight="1">
      <c r="B540" s="164"/>
      <c r="C540" s="2"/>
      <c r="D540" s="43"/>
      <c r="E540" s="43"/>
      <c r="F540" s="43"/>
      <c r="G540" s="43"/>
      <c r="H540" s="43"/>
      <c r="I540" s="43"/>
    </row>
    <row r="541" spans="2:9" ht="15.75" customHeight="1">
      <c r="B541" s="164"/>
      <c r="C541" s="2"/>
      <c r="D541" s="43"/>
      <c r="E541" s="43"/>
      <c r="F541" s="43"/>
      <c r="G541" s="43"/>
      <c r="H541" s="43"/>
      <c r="I541" s="43"/>
    </row>
    <row r="542" spans="2:9" ht="15.75" customHeight="1">
      <c r="B542" s="164"/>
      <c r="C542" s="2"/>
      <c r="D542" s="43"/>
      <c r="E542" s="43"/>
      <c r="F542" s="43"/>
      <c r="G542" s="43"/>
      <c r="H542" s="43"/>
      <c r="I542" s="43"/>
    </row>
    <row r="543" spans="2:9" ht="15.75" customHeight="1">
      <c r="B543" s="164"/>
      <c r="C543" s="2"/>
      <c r="D543" s="43"/>
      <c r="E543" s="43"/>
      <c r="F543" s="43"/>
      <c r="G543" s="43"/>
      <c r="H543" s="43"/>
      <c r="I543" s="43"/>
    </row>
    <row r="544" spans="2:9" ht="15.75" customHeight="1">
      <c r="B544" s="164"/>
      <c r="C544" s="2"/>
      <c r="D544" s="43"/>
      <c r="E544" s="43"/>
      <c r="F544" s="43"/>
      <c r="G544" s="43"/>
      <c r="H544" s="43"/>
      <c r="I544" s="43"/>
    </row>
    <row r="545" spans="2:9" ht="15.75" customHeight="1">
      <c r="B545" s="164"/>
      <c r="C545" s="2"/>
      <c r="D545" s="43"/>
      <c r="E545" s="43"/>
      <c r="F545" s="43"/>
      <c r="G545" s="43"/>
      <c r="H545" s="43"/>
      <c r="I545" s="43"/>
    </row>
    <row r="546" spans="2:9" ht="15.75" customHeight="1">
      <c r="B546" s="164"/>
      <c r="C546" s="2"/>
      <c r="D546" s="43"/>
      <c r="E546" s="43"/>
      <c r="F546" s="43"/>
      <c r="G546" s="43"/>
      <c r="H546" s="43"/>
      <c r="I546" s="43"/>
    </row>
    <row r="547" spans="2:9" ht="15.75" customHeight="1">
      <c r="B547" s="164"/>
      <c r="C547" s="2"/>
      <c r="D547" s="43"/>
      <c r="E547" s="43"/>
      <c r="F547" s="43"/>
      <c r="G547" s="43"/>
      <c r="H547" s="43"/>
      <c r="I547" s="43"/>
    </row>
    <row r="548" spans="2:9" ht="15.75" customHeight="1">
      <c r="B548" s="164"/>
      <c r="C548" s="2"/>
      <c r="D548" s="43"/>
      <c r="E548" s="43"/>
      <c r="F548" s="43"/>
      <c r="G548" s="43"/>
      <c r="H548" s="43"/>
      <c r="I548" s="43"/>
    </row>
    <row r="549" spans="2:9" ht="15.75" customHeight="1">
      <c r="B549" s="164"/>
      <c r="C549" s="2"/>
      <c r="D549" s="43"/>
      <c r="E549" s="43"/>
      <c r="F549" s="43"/>
      <c r="G549" s="43"/>
      <c r="H549" s="43"/>
      <c r="I549" s="43"/>
    </row>
    <row r="550" spans="2:9" ht="15.75" customHeight="1">
      <c r="B550" s="164"/>
      <c r="C550" s="2"/>
      <c r="D550" s="43"/>
      <c r="E550" s="43"/>
      <c r="F550" s="43"/>
      <c r="G550" s="43"/>
      <c r="H550" s="43"/>
      <c r="I550" s="43"/>
    </row>
    <row r="551" spans="2:9" ht="15.75" customHeight="1">
      <c r="B551" s="164"/>
      <c r="C551" s="2"/>
      <c r="D551" s="43"/>
      <c r="E551" s="43"/>
      <c r="F551" s="43"/>
      <c r="G551" s="43"/>
      <c r="H551" s="43"/>
      <c r="I551" s="43"/>
    </row>
    <row r="552" spans="2:9" ht="15.75" customHeight="1">
      <c r="B552" s="164"/>
      <c r="C552" s="2"/>
      <c r="D552" s="43"/>
      <c r="E552" s="43"/>
      <c r="F552" s="43"/>
      <c r="G552" s="43"/>
      <c r="H552" s="43"/>
      <c r="I552" s="43"/>
    </row>
    <row r="553" spans="2:9" ht="15.75" customHeight="1">
      <c r="B553" s="164"/>
      <c r="C553" s="2"/>
      <c r="D553" s="43"/>
      <c r="E553" s="43"/>
      <c r="F553" s="43"/>
      <c r="G553" s="43"/>
      <c r="H553" s="43"/>
      <c r="I553" s="43"/>
    </row>
    <row r="554" spans="2:9" ht="15.75" customHeight="1">
      <c r="B554" s="164"/>
      <c r="C554" s="2"/>
      <c r="D554" s="43"/>
      <c r="E554" s="43"/>
      <c r="F554" s="43"/>
      <c r="G554" s="43"/>
      <c r="H554" s="43"/>
      <c r="I554" s="43"/>
    </row>
    <row r="555" spans="2:9" ht="15.75" customHeight="1">
      <c r="B555" s="164"/>
      <c r="C555" s="2"/>
      <c r="D555" s="43"/>
      <c r="E555" s="43"/>
      <c r="F555" s="43"/>
      <c r="G555" s="43"/>
      <c r="H555" s="43"/>
      <c r="I555" s="43"/>
    </row>
    <row r="556" spans="2:9" ht="15.75" customHeight="1">
      <c r="B556" s="164"/>
      <c r="C556" s="2"/>
      <c r="D556" s="43"/>
      <c r="E556" s="43"/>
      <c r="F556" s="43"/>
      <c r="G556" s="43"/>
      <c r="H556" s="43"/>
      <c r="I556" s="43"/>
    </row>
    <row r="557" spans="2:9" ht="15.75" customHeight="1">
      <c r="B557" s="164"/>
      <c r="C557" s="2"/>
      <c r="D557" s="43"/>
      <c r="E557" s="43"/>
      <c r="F557" s="43"/>
      <c r="G557" s="43"/>
      <c r="H557" s="43"/>
      <c r="I557" s="43"/>
    </row>
    <row r="558" spans="2:9" ht="15.75" customHeight="1">
      <c r="B558" s="164"/>
      <c r="C558" s="2"/>
      <c r="D558" s="43"/>
      <c r="E558" s="43"/>
      <c r="F558" s="43"/>
      <c r="G558" s="43"/>
      <c r="H558" s="43"/>
      <c r="I558" s="43"/>
    </row>
    <row r="559" spans="2:9" ht="15.75" customHeight="1">
      <c r="B559" s="164"/>
      <c r="C559" s="2"/>
      <c r="D559" s="43"/>
      <c r="E559" s="43"/>
      <c r="F559" s="43"/>
      <c r="G559" s="43"/>
      <c r="H559" s="43"/>
      <c r="I559" s="43"/>
    </row>
    <row r="560" spans="2:9" ht="15.75" customHeight="1">
      <c r="B560" s="164"/>
      <c r="C560" s="2"/>
      <c r="D560" s="43"/>
      <c r="E560" s="43"/>
      <c r="F560" s="43"/>
      <c r="G560" s="43"/>
      <c r="H560" s="43"/>
      <c r="I560" s="43"/>
    </row>
    <row r="561" spans="2:9" ht="15.75" customHeight="1">
      <c r="B561" s="164"/>
      <c r="C561" s="2"/>
      <c r="D561" s="43"/>
      <c r="E561" s="43"/>
      <c r="F561" s="43"/>
      <c r="G561" s="43"/>
      <c r="H561" s="43"/>
      <c r="I561" s="43"/>
    </row>
    <row r="562" spans="2:9" ht="15.75" customHeight="1">
      <c r="B562" s="164"/>
      <c r="C562" s="2"/>
      <c r="D562" s="43"/>
      <c r="E562" s="43"/>
      <c r="F562" s="43"/>
      <c r="G562" s="43"/>
      <c r="H562" s="43"/>
      <c r="I562" s="43"/>
    </row>
    <row r="563" spans="2:9" ht="15.75" customHeight="1">
      <c r="B563" s="164"/>
      <c r="C563" s="2"/>
      <c r="D563" s="43"/>
      <c r="E563" s="43"/>
      <c r="F563" s="43"/>
      <c r="G563" s="43"/>
      <c r="H563" s="43"/>
      <c r="I563" s="43"/>
    </row>
    <row r="564" spans="2:9" ht="15.75" customHeight="1">
      <c r="B564" s="164"/>
      <c r="C564" s="2"/>
      <c r="D564" s="43"/>
      <c r="E564" s="43"/>
      <c r="F564" s="43"/>
      <c r="G564" s="43"/>
      <c r="H564" s="43"/>
      <c r="I564" s="43"/>
    </row>
    <row r="565" spans="2:9" ht="15.75" customHeight="1">
      <c r="B565" s="164"/>
      <c r="C565" s="2"/>
      <c r="D565" s="43"/>
      <c r="E565" s="43"/>
      <c r="F565" s="43"/>
      <c r="G565" s="43"/>
      <c r="H565" s="43"/>
      <c r="I565" s="43"/>
    </row>
    <row r="566" spans="2:9" ht="15.75" customHeight="1">
      <c r="B566" s="164"/>
      <c r="C566" s="2"/>
      <c r="D566" s="43"/>
      <c r="E566" s="43"/>
      <c r="F566" s="43"/>
      <c r="G566" s="43"/>
      <c r="H566" s="43"/>
      <c r="I566" s="43"/>
    </row>
    <row r="567" spans="2:9" ht="15.75" customHeight="1">
      <c r="B567" s="164"/>
      <c r="C567" s="2"/>
      <c r="D567" s="43"/>
      <c r="E567" s="43"/>
      <c r="F567" s="43"/>
      <c r="G567" s="43"/>
      <c r="H567" s="43"/>
      <c r="I567" s="43"/>
    </row>
    <row r="568" spans="2:9" ht="15.75" customHeight="1">
      <c r="B568" s="164"/>
      <c r="C568" s="2"/>
      <c r="D568" s="43"/>
      <c r="E568" s="43"/>
      <c r="F568" s="43"/>
      <c r="G568" s="43"/>
      <c r="H568" s="43"/>
      <c r="I568" s="43"/>
    </row>
    <row r="569" spans="2:9" ht="15.75" customHeight="1">
      <c r="B569" s="164"/>
      <c r="C569" s="2"/>
      <c r="D569" s="43"/>
      <c r="E569" s="43"/>
      <c r="F569" s="43"/>
      <c r="G569" s="43"/>
      <c r="H569" s="43"/>
      <c r="I569" s="43"/>
    </row>
    <row r="570" spans="2:9" ht="15.75" customHeight="1">
      <c r="B570" s="164"/>
      <c r="C570" s="2"/>
      <c r="D570" s="43"/>
      <c r="E570" s="43"/>
      <c r="F570" s="43"/>
      <c r="G570" s="43"/>
      <c r="H570" s="43"/>
      <c r="I570" s="43"/>
    </row>
    <row r="571" spans="2:9" ht="15.75" customHeight="1">
      <c r="B571" s="164"/>
      <c r="C571" s="2"/>
      <c r="D571" s="43"/>
      <c r="E571" s="43"/>
      <c r="F571" s="43"/>
      <c r="G571" s="43"/>
      <c r="H571" s="43"/>
      <c r="I571" s="43"/>
    </row>
    <row r="572" spans="2:9" ht="15.75" customHeight="1">
      <c r="B572" s="164"/>
      <c r="C572" s="2"/>
      <c r="D572" s="43"/>
      <c r="E572" s="43"/>
      <c r="F572" s="43"/>
      <c r="G572" s="43"/>
      <c r="H572" s="43"/>
      <c r="I572" s="43"/>
    </row>
    <row r="573" spans="2:9" ht="15.75" customHeight="1">
      <c r="B573" s="164"/>
      <c r="C573" s="2"/>
      <c r="D573" s="43"/>
      <c r="E573" s="43"/>
      <c r="F573" s="43"/>
      <c r="G573" s="43"/>
      <c r="H573" s="43"/>
      <c r="I573" s="43"/>
    </row>
    <row r="574" spans="2:9" ht="15.75" customHeight="1">
      <c r="B574" s="164"/>
      <c r="C574" s="2"/>
      <c r="D574" s="43"/>
      <c r="E574" s="43"/>
      <c r="F574" s="43"/>
      <c r="G574" s="43"/>
      <c r="H574" s="43"/>
      <c r="I574" s="43"/>
    </row>
    <row r="575" spans="2:9" ht="15.75" customHeight="1">
      <c r="B575" s="164"/>
      <c r="C575" s="2"/>
      <c r="D575" s="43"/>
      <c r="E575" s="43"/>
      <c r="F575" s="43"/>
      <c r="G575" s="43"/>
      <c r="H575" s="43"/>
      <c r="I575" s="43"/>
    </row>
    <row r="576" spans="2:9" ht="15.75" customHeight="1">
      <c r="B576" s="164"/>
      <c r="C576" s="2"/>
      <c r="D576" s="43"/>
      <c r="E576" s="43"/>
      <c r="F576" s="43"/>
      <c r="G576" s="43"/>
      <c r="H576" s="43"/>
      <c r="I576" s="43"/>
    </row>
    <row r="577" spans="2:9" ht="15.75" customHeight="1">
      <c r="B577" s="164"/>
      <c r="C577" s="2"/>
      <c r="D577" s="43"/>
      <c r="E577" s="43"/>
      <c r="F577" s="43"/>
      <c r="G577" s="43"/>
      <c r="H577" s="43"/>
      <c r="I577" s="43"/>
    </row>
    <row r="578" spans="2:9" ht="15.75" customHeight="1">
      <c r="B578" s="164"/>
      <c r="C578" s="2"/>
      <c r="D578" s="43"/>
      <c r="E578" s="43"/>
      <c r="F578" s="43"/>
      <c r="G578" s="43"/>
      <c r="H578" s="43"/>
      <c r="I578" s="43"/>
    </row>
    <row r="579" spans="2:9" ht="15.75" customHeight="1">
      <c r="B579" s="164"/>
      <c r="C579" s="2"/>
      <c r="D579" s="43"/>
      <c r="E579" s="43"/>
      <c r="F579" s="43"/>
      <c r="G579" s="43"/>
      <c r="H579" s="43"/>
      <c r="I579" s="43"/>
    </row>
    <row r="580" spans="2:9" ht="15.75" customHeight="1">
      <c r="B580" s="164"/>
      <c r="C580" s="2"/>
      <c r="D580" s="43"/>
      <c r="E580" s="43"/>
      <c r="F580" s="43"/>
      <c r="G580" s="43"/>
      <c r="H580" s="43"/>
      <c r="I580" s="43"/>
    </row>
    <row r="581" spans="2:9" ht="15.75" customHeight="1">
      <c r="B581" s="164"/>
      <c r="C581" s="2"/>
      <c r="D581" s="43"/>
      <c r="E581" s="43"/>
      <c r="F581" s="43"/>
      <c r="G581" s="43"/>
      <c r="H581" s="43"/>
      <c r="I581" s="43"/>
    </row>
    <row r="582" spans="2:9" ht="15.75" customHeight="1">
      <c r="B582" s="164"/>
      <c r="C582" s="2"/>
      <c r="D582" s="43"/>
      <c r="E582" s="43"/>
      <c r="F582" s="43"/>
      <c r="G582" s="43"/>
      <c r="H582" s="43"/>
      <c r="I582" s="43"/>
    </row>
    <row r="583" spans="2:9" ht="15.75" customHeight="1">
      <c r="B583" s="164"/>
      <c r="C583" s="2"/>
      <c r="D583" s="43"/>
      <c r="E583" s="43"/>
      <c r="F583" s="43"/>
      <c r="G583" s="43"/>
      <c r="H583" s="43"/>
      <c r="I583" s="43"/>
    </row>
    <row r="584" spans="2:9" ht="15.75" customHeight="1">
      <c r="B584" s="164"/>
      <c r="C584" s="2"/>
      <c r="D584" s="43"/>
      <c r="E584" s="43"/>
      <c r="F584" s="43"/>
      <c r="G584" s="43"/>
      <c r="H584" s="43"/>
      <c r="I584" s="43"/>
    </row>
    <row r="585" spans="2:9" ht="15.75" customHeight="1">
      <c r="B585" s="164"/>
      <c r="C585" s="2"/>
      <c r="D585" s="43"/>
      <c r="E585" s="43"/>
      <c r="F585" s="43"/>
      <c r="G585" s="43"/>
      <c r="H585" s="43"/>
      <c r="I585" s="43"/>
    </row>
    <row r="586" spans="2:9" ht="15.75" customHeight="1">
      <c r="B586" s="164"/>
      <c r="C586" s="2"/>
      <c r="D586" s="43"/>
      <c r="E586" s="43"/>
      <c r="F586" s="43"/>
      <c r="G586" s="43"/>
      <c r="H586" s="43"/>
      <c r="I586" s="43"/>
    </row>
    <row r="587" spans="2:9" ht="15.75" customHeight="1">
      <c r="B587" s="164"/>
      <c r="C587" s="2"/>
      <c r="D587" s="43"/>
      <c r="E587" s="43"/>
      <c r="F587" s="43"/>
      <c r="G587" s="43"/>
      <c r="H587" s="43"/>
      <c r="I587" s="43"/>
    </row>
    <row r="588" spans="2:9" ht="15.75" customHeight="1">
      <c r="B588" s="164"/>
      <c r="C588" s="2"/>
      <c r="D588" s="43"/>
      <c r="E588" s="43"/>
      <c r="F588" s="43"/>
      <c r="G588" s="43"/>
      <c r="H588" s="43"/>
      <c r="I588" s="43"/>
    </row>
    <row r="589" spans="2:9" ht="15.75" customHeight="1">
      <c r="B589" s="164"/>
      <c r="C589" s="2"/>
      <c r="D589" s="43"/>
      <c r="E589" s="43"/>
      <c r="F589" s="43"/>
      <c r="G589" s="43"/>
      <c r="H589" s="43"/>
      <c r="I589" s="43"/>
    </row>
    <row r="590" spans="2:9" ht="15.75" customHeight="1">
      <c r="B590" s="164"/>
      <c r="C590" s="2"/>
      <c r="D590" s="43"/>
      <c r="E590" s="43"/>
      <c r="F590" s="43"/>
      <c r="G590" s="43"/>
      <c r="H590" s="43"/>
      <c r="I590" s="43"/>
    </row>
    <row r="591" spans="2:9" ht="15.75" customHeight="1">
      <c r="B591" s="164"/>
      <c r="C591" s="2"/>
      <c r="D591" s="43"/>
      <c r="E591" s="43"/>
      <c r="F591" s="43"/>
      <c r="G591" s="43"/>
      <c r="H591" s="43"/>
      <c r="I591" s="43"/>
    </row>
    <row r="592" spans="2:9" ht="15.75" customHeight="1">
      <c r="B592" s="164"/>
      <c r="C592" s="2"/>
      <c r="D592" s="43"/>
      <c r="E592" s="43"/>
      <c r="F592" s="43"/>
      <c r="G592" s="43"/>
      <c r="H592" s="43"/>
      <c r="I592" s="43"/>
    </row>
    <row r="593" spans="2:9" ht="15.75" customHeight="1">
      <c r="B593" s="164"/>
      <c r="C593" s="2"/>
      <c r="D593" s="43"/>
      <c r="E593" s="43"/>
      <c r="F593" s="43"/>
      <c r="G593" s="43"/>
      <c r="H593" s="43"/>
      <c r="I593" s="43"/>
    </row>
    <row r="594" spans="2:9" ht="15.75" customHeight="1">
      <c r="B594" s="164"/>
      <c r="C594" s="2"/>
      <c r="D594" s="43"/>
      <c r="E594" s="43"/>
      <c r="F594" s="43"/>
      <c r="G594" s="43"/>
      <c r="H594" s="43"/>
      <c r="I594" s="43"/>
    </row>
    <row r="595" spans="2:9" ht="15.75" customHeight="1">
      <c r="B595" s="164"/>
      <c r="C595" s="2"/>
      <c r="D595" s="43"/>
      <c r="E595" s="43"/>
      <c r="F595" s="43"/>
      <c r="G595" s="43"/>
      <c r="H595" s="43"/>
      <c r="I595" s="43"/>
    </row>
    <row r="596" spans="2:9" ht="15.75" customHeight="1">
      <c r="B596" s="164"/>
      <c r="C596" s="2"/>
      <c r="D596" s="43"/>
      <c r="E596" s="43"/>
      <c r="F596" s="43"/>
      <c r="G596" s="43"/>
      <c r="H596" s="43"/>
      <c r="I596" s="43"/>
    </row>
    <row r="597" spans="2:9" ht="15.75" customHeight="1">
      <c r="B597" s="164"/>
      <c r="C597" s="2"/>
      <c r="D597" s="43"/>
      <c r="E597" s="43"/>
      <c r="F597" s="43"/>
      <c r="G597" s="43"/>
      <c r="H597" s="43"/>
      <c r="I597" s="43"/>
    </row>
    <row r="598" spans="2:9" ht="15.75" customHeight="1">
      <c r="B598" s="164"/>
      <c r="C598" s="2"/>
      <c r="D598" s="43"/>
      <c r="E598" s="43"/>
      <c r="F598" s="43"/>
      <c r="G598" s="43"/>
      <c r="H598" s="43"/>
      <c r="I598" s="43"/>
    </row>
    <row r="599" spans="2:9" ht="15.75" customHeight="1">
      <c r="B599" s="164"/>
      <c r="C599" s="2"/>
      <c r="D599" s="43"/>
      <c r="E599" s="43"/>
      <c r="F599" s="43"/>
      <c r="G599" s="43"/>
      <c r="H599" s="43"/>
      <c r="I599" s="43"/>
    </row>
    <row r="600" spans="2:9" ht="15.75" customHeight="1">
      <c r="B600" s="164"/>
      <c r="C600" s="2"/>
      <c r="D600" s="43"/>
      <c r="E600" s="43"/>
      <c r="F600" s="43"/>
      <c r="G600" s="43"/>
      <c r="H600" s="43"/>
      <c r="I600" s="43"/>
    </row>
    <row r="601" spans="2:9" ht="15.75" customHeight="1">
      <c r="B601" s="164"/>
      <c r="C601" s="2"/>
      <c r="D601" s="43"/>
      <c r="E601" s="43"/>
      <c r="F601" s="43"/>
      <c r="G601" s="43"/>
      <c r="H601" s="43"/>
      <c r="I601" s="43"/>
    </row>
    <row r="602" spans="2:9" ht="15.75" customHeight="1">
      <c r="B602" s="164"/>
      <c r="C602" s="2"/>
      <c r="D602" s="43"/>
      <c r="E602" s="43"/>
      <c r="F602" s="43"/>
      <c r="G602" s="43"/>
      <c r="H602" s="43"/>
      <c r="I602" s="43"/>
    </row>
    <row r="603" spans="2:9" ht="15.75" customHeight="1">
      <c r="B603" s="164"/>
      <c r="C603" s="2"/>
      <c r="D603" s="43"/>
      <c r="E603" s="43"/>
      <c r="F603" s="43"/>
      <c r="G603" s="43"/>
      <c r="H603" s="43"/>
      <c r="I603" s="43"/>
    </row>
    <row r="604" spans="2:9" ht="15.75" customHeight="1">
      <c r="B604" s="164"/>
      <c r="C604" s="2"/>
      <c r="D604" s="43"/>
      <c r="E604" s="43"/>
      <c r="F604" s="43"/>
      <c r="G604" s="43"/>
      <c r="H604" s="43"/>
      <c r="I604" s="43"/>
    </row>
    <row r="605" spans="2:9" ht="15.75" customHeight="1">
      <c r="B605" s="164"/>
      <c r="C605" s="2"/>
      <c r="D605" s="43"/>
      <c r="E605" s="43"/>
      <c r="F605" s="43"/>
      <c r="G605" s="43"/>
      <c r="H605" s="43"/>
      <c r="I605" s="43"/>
    </row>
    <row r="606" spans="2:9" ht="15.75" customHeight="1">
      <c r="B606" s="164"/>
      <c r="C606" s="2"/>
      <c r="D606" s="43"/>
      <c r="E606" s="43"/>
      <c r="F606" s="43"/>
      <c r="G606" s="43"/>
      <c r="H606" s="43"/>
      <c r="I606" s="43"/>
    </row>
    <row r="607" spans="2:9" ht="15.75" customHeight="1">
      <c r="B607" s="164"/>
      <c r="C607" s="2"/>
      <c r="D607" s="43"/>
      <c r="E607" s="43"/>
      <c r="F607" s="43"/>
      <c r="G607" s="43"/>
      <c r="H607" s="43"/>
      <c r="I607" s="43"/>
    </row>
    <row r="608" spans="2:9" ht="15.75" customHeight="1">
      <c r="B608" s="164"/>
      <c r="C608" s="2"/>
      <c r="D608" s="43"/>
      <c r="E608" s="43"/>
      <c r="F608" s="43"/>
      <c r="G608" s="43"/>
      <c r="H608" s="43"/>
      <c r="I608" s="43"/>
    </row>
    <row r="609" spans="2:9" ht="15.75" customHeight="1">
      <c r="B609" s="164"/>
      <c r="C609" s="2"/>
      <c r="D609" s="43"/>
      <c r="E609" s="43"/>
      <c r="F609" s="43"/>
      <c r="G609" s="43"/>
      <c r="H609" s="43"/>
      <c r="I609" s="43"/>
    </row>
    <row r="610" spans="2:9" ht="15.75" customHeight="1">
      <c r="B610" s="164"/>
      <c r="C610" s="2"/>
      <c r="D610" s="43"/>
      <c r="E610" s="43"/>
      <c r="F610" s="43"/>
      <c r="G610" s="43"/>
      <c r="H610" s="43"/>
      <c r="I610" s="43"/>
    </row>
    <row r="611" spans="2:9" ht="15.75" customHeight="1">
      <c r="B611" s="164"/>
      <c r="C611" s="2"/>
      <c r="D611" s="43"/>
      <c r="E611" s="43"/>
      <c r="F611" s="43"/>
      <c r="G611" s="43"/>
      <c r="H611" s="43"/>
      <c r="I611" s="43"/>
    </row>
    <row r="612" spans="2:9" ht="15.75" customHeight="1">
      <c r="B612" s="164"/>
      <c r="C612" s="2"/>
      <c r="D612" s="43"/>
      <c r="E612" s="43"/>
      <c r="F612" s="43"/>
      <c r="G612" s="43"/>
      <c r="H612" s="43"/>
      <c r="I612" s="43"/>
    </row>
    <row r="613" spans="2:9" ht="15.75" customHeight="1">
      <c r="B613" s="164"/>
      <c r="C613" s="2"/>
      <c r="D613" s="43"/>
      <c r="E613" s="43"/>
      <c r="F613" s="43"/>
      <c r="G613" s="43"/>
      <c r="H613" s="43"/>
      <c r="I613" s="43"/>
    </row>
    <row r="614" spans="2:9" ht="15.75" customHeight="1">
      <c r="B614" s="164"/>
      <c r="C614" s="2"/>
      <c r="D614" s="43"/>
      <c r="E614" s="43"/>
      <c r="F614" s="43"/>
      <c r="G614" s="43"/>
      <c r="H614" s="43"/>
      <c r="I614" s="43"/>
    </row>
    <row r="615" spans="2:9" ht="15.75" customHeight="1">
      <c r="B615" s="164"/>
      <c r="C615" s="2"/>
      <c r="D615" s="43"/>
      <c r="E615" s="43"/>
      <c r="F615" s="43"/>
      <c r="G615" s="43"/>
      <c r="H615" s="43"/>
      <c r="I615" s="43"/>
    </row>
    <row r="616" spans="2:9" ht="15.75" customHeight="1">
      <c r="B616" s="164"/>
      <c r="C616" s="2"/>
      <c r="D616" s="43"/>
      <c r="E616" s="43"/>
      <c r="F616" s="43"/>
      <c r="G616" s="43"/>
      <c r="H616" s="43"/>
      <c r="I616" s="43"/>
    </row>
    <row r="617" spans="2:9" ht="15.75" customHeight="1">
      <c r="B617" s="164"/>
      <c r="C617" s="2"/>
      <c r="D617" s="43"/>
      <c r="E617" s="43"/>
      <c r="F617" s="43"/>
      <c r="G617" s="43"/>
      <c r="H617" s="43"/>
      <c r="I617" s="43"/>
    </row>
    <row r="618" spans="2:9" ht="15.75" customHeight="1">
      <c r="B618" s="164"/>
      <c r="C618" s="2"/>
      <c r="D618" s="43"/>
      <c r="E618" s="43"/>
      <c r="F618" s="43"/>
      <c r="G618" s="43"/>
      <c r="H618" s="43"/>
      <c r="I618" s="43"/>
    </row>
    <row r="619" spans="2:9" ht="15.75" customHeight="1">
      <c r="B619" s="164"/>
      <c r="C619" s="2"/>
      <c r="D619" s="43"/>
      <c r="E619" s="43"/>
      <c r="F619" s="43"/>
      <c r="G619" s="43"/>
      <c r="H619" s="43"/>
      <c r="I619" s="43"/>
    </row>
    <row r="620" spans="2:9" ht="15.75" customHeight="1">
      <c r="B620" s="164"/>
      <c r="C620" s="2"/>
      <c r="D620" s="43"/>
      <c r="E620" s="43"/>
      <c r="F620" s="43"/>
      <c r="G620" s="43"/>
      <c r="H620" s="43"/>
      <c r="I620" s="43"/>
    </row>
    <row r="621" spans="2:9" ht="15.75" customHeight="1">
      <c r="B621" s="164"/>
      <c r="C621" s="2"/>
      <c r="D621" s="43"/>
      <c r="E621" s="43"/>
      <c r="F621" s="43"/>
      <c r="G621" s="43"/>
      <c r="H621" s="43"/>
      <c r="I621" s="43"/>
    </row>
    <row r="622" spans="2:9" ht="15.75" customHeight="1">
      <c r="B622" s="164"/>
      <c r="C622" s="2"/>
      <c r="D622" s="43"/>
      <c r="E622" s="43"/>
      <c r="F622" s="43"/>
      <c r="G622" s="43"/>
      <c r="H622" s="43"/>
      <c r="I622" s="43"/>
    </row>
    <row r="623" spans="2:9" ht="15.75" customHeight="1">
      <c r="B623" s="164"/>
      <c r="C623" s="2"/>
      <c r="D623" s="43"/>
      <c r="E623" s="43"/>
      <c r="F623" s="43"/>
      <c r="G623" s="43"/>
      <c r="H623" s="43"/>
      <c r="I623" s="43"/>
    </row>
    <row r="624" spans="2:9" ht="15.75" customHeight="1">
      <c r="B624" s="164"/>
      <c r="C624" s="2"/>
      <c r="D624" s="43"/>
      <c r="E624" s="43"/>
      <c r="F624" s="43"/>
      <c r="G624" s="43"/>
      <c r="H624" s="43"/>
      <c r="I624" s="43"/>
    </row>
    <row r="625" spans="2:9" ht="15.75" customHeight="1">
      <c r="B625" s="164"/>
      <c r="C625" s="2"/>
      <c r="D625" s="43"/>
      <c r="E625" s="43"/>
      <c r="F625" s="43"/>
      <c r="G625" s="43"/>
      <c r="H625" s="43"/>
      <c r="I625" s="43"/>
    </row>
    <row r="626" spans="2:9" ht="15.75" customHeight="1">
      <c r="B626" s="164"/>
      <c r="C626" s="2"/>
      <c r="D626" s="43"/>
      <c r="E626" s="43"/>
      <c r="F626" s="43"/>
      <c r="G626" s="43"/>
      <c r="H626" s="43"/>
      <c r="I626" s="43"/>
    </row>
    <row r="627" spans="2:9" ht="15.75" customHeight="1">
      <c r="B627" s="164"/>
      <c r="C627" s="2"/>
      <c r="D627" s="43"/>
      <c r="E627" s="43"/>
      <c r="F627" s="43"/>
      <c r="G627" s="43"/>
      <c r="H627" s="43"/>
      <c r="I627" s="43"/>
    </row>
    <row r="628" spans="2:9" ht="15.75" customHeight="1">
      <c r="B628" s="164"/>
      <c r="C628" s="2"/>
      <c r="D628" s="43"/>
      <c r="E628" s="43"/>
      <c r="F628" s="43"/>
      <c r="G628" s="43"/>
      <c r="H628" s="43"/>
      <c r="I628" s="43"/>
    </row>
    <row r="629" spans="2:9" ht="15.75" customHeight="1">
      <c r="B629" s="164"/>
      <c r="C629" s="2"/>
      <c r="D629" s="43"/>
      <c r="E629" s="43"/>
      <c r="F629" s="43"/>
      <c r="G629" s="43"/>
      <c r="H629" s="43"/>
      <c r="I629" s="43"/>
    </row>
    <row r="630" spans="2:9" ht="15.75" customHeight="1">
      <c r="B630" s="164"/>
      <c r="C630" s="2"/>
      <c r="D630" s="43"/>
      <c r="E630" s="43"/>
      <c r="F630" s="43"/>
      <c r="G630" s="43"/>
      <c r="H630" s="43"/>
      <c r="I630" s="43"/>
    </row>
    <row r="631" spans="2:9" ht="15.75" customHeight="1">
      <c r="B631" s="164"/>
      <c r="C631" s="2"/>
      <c r="D631" s="43"/>
      <c r="E631" s="43"/>
      <c r="F631" s="43"/>
      <c r="G631" s="43"/>
      <c r="H631" s="43"/>
      <c r="I631" s="43"/>
    </row>
    <row r="632" spans="2:9" ht="15.75" customHeight="1">
      <c r="B632" s="164"/>
      <c r="C632" s="2"/>
      <c r="D632" s="43"/>
      <c r="E632" s="43"/>
      <c r="F632" s="43"/>
      <c r="G632" s="43"/>
      <c r="H632" s="43"/>
      <c r="I632" s="43"/>
    </row>
    <row r="633" spans="2:9" ht="15.75" customHeight="1">
      <c r="B633" s="164"/>
      <c r="C633" s="2"/>
      <c r="D633" s="43"/>
      <c r="E633" s="43"/>
      <c r="F633" s="43"/>
      <c r="G633" s="43"/>
      <c r="H633" s="43"/>
      <c r="I633" s="43"/>
    </row>
    <row r="634" spans="2:9" ht="15.75" customHeight="1">
      <c r="B634" s="164"/>
      <c r="C634" s="2"/>
      <c r="D634" s="43"/>
      <c r="E634" s="43"/>
      <c r="F634" s="43"/>
      <c r="G634" s="43"/>
      <c r="H634" s="43"/>
      <c r="I634" s="43"/>
    </row>
    <row r="635" spans="2:9" ht="15.75" customHeight="1">
      <c r="B635" s="164"/>
      <c r="C635" s="2"/>
      <c r="D635" s="43"/>
      <c r="E635" s="43"/>
      <c r="F635" s="43"/>
      <c r="G635" s="43"/>
      <c r="H635" s="43"/>
      <c r="I635" s="43"/>
    </row>
    <row r="636" spans="2:9" ht="15.75" customHeight="1">
      <c r="B636" s="164"/>
      <c r="C636" s="2"/>
      <c r="D636" s="43"/>
      <c r="E636" s="43"/>
      <c r="F636" s="43"/>
      <c r="G636" s="43"/>
      <c r="H636" s="43"/>
      <c r="I636" s="43"/>
    </row>
    <row r="637" spans="2:9" ht="15.75" customHeight="1">
      <c r="B637" s="164"/>
      <c r="C637" s="2"/>
      <c r="D637" s="43"/>
      <c r="E637" s="43"/>
      <c r="F637" s="43"/>
      <c r="G637" s="43"/>
      <c r="H637" s="43"/>
      <c r="I637" s="43"/>
    </row>
    <row r="638" spans="2:9" ht="15.75" customHeight="1">
      <c r="B638" s="164"/>
      <c r="C638" s="2"/>
      <c r="D638" s="43"/>
      <c r="E638" s="43"/>
      <c r="F638" s="43"/>
      <c r="G638" s="43"/>
      <c r="H638" s="43"/>
      <c r="I638" s="43"/>
    </row>
    <row r="639" spans="2:9" ht="15.75" customHeight="1">
      <c r="B639" s="164"/>
      <c r="C639" s="2"/>
      <c r="D639" s="43"/>
      <c r="E639" s="43"/>
      <c r="F639" s="43"/>
      <c r="G639" s="43"/>
      <c r="H639" s="43"/>
      <c r="I639" s="43"/>
    </row>
    <row r="640" spans="2:9" ht="15.75" customHeight="1">
      <c r="B640" s="164"/>
      <c r="C640" s="2"/>
      <c r="D640" s="43"/>
      <c r="E640" s="43"/>
      <c r="F640" s="43"/>
      <c r="G640" s="43"/>
      <c r="H640" s="43"/>
      <c r="I640" s="43"/>
    </row>
    <row r="641" spans="2:9" ht="15.75" customHeight="1">
      <c r="B641" s="164"/>
      <c r="C641" s="2"/>
      <c r="D641" s="43"/>
      <c r="E641" s="43"/>
      <c r="F641" s="43"/>
      <c r="G641" s="43"/>
      <c r="H641" s="43"/>
      <c r="I641" s="43"/>
    </row>
    <row r="642" spans="2:9" ht="15.75" customHeight="1">
      <c r="B642" s="164"/>
      <c r="C642" s="2"/>
      <c r="D642" s="43"/>
      <c r="E642" s="43"/>
      <c r="F642" s="43"/>
      <c r="G642" s="43"/>
      <c r="H642" s="43"/>
      <c r="I642" s="43"/>
    </row>
    <row r="643" spans="2:9" ht="15.75" customHeight="1">
      <c r="B643" s="164"/>
      <c r="C643" s="2"/>
      <c r="D643" s="43"/>
      <c r="E643" s="43"/>
      <c r="F643" s="43"/>
      <c r="G643" s="43"/>
      <c r="H643" s="43"/>
      <c r="I643" s="43"/>
    </row>
    <row r="644" spans="2:9" ht="15.75" customHeight="1">
      <c r="B644" s="164"/>
      <c r="C644" s="2"/>
      <c r="D644" s="43"/>
      <c r="E644" s="43"/>
      <c r="F644" s="43"/>
      <c r="G644" s="43"/>
      <c r="H644" s="43"/>
      <c r="I644" s="43"/>
    </row>
    <row r="645" spans="2:9" ht="15.75" customHeight="1">
      <c r="B645" s="164"/>
      <c r="C645" s="2"/>
      <c r="D645" s="43"/>
      <c r="E645" s="43"/>
      <c r="F645" s="43"/>
      <c r="G645" s="43"/>
      <c r="H645" s="43"/>
      <c r="I645" s="43"/>
    </row>
    <row r="646" spans="2:9" ht="15.75" customHeight="1">
      <c r="B646" s="164"/>
      <c r="C646" s="2"/>
      <c r="D646" s="43"/>
      <c r="E646" s="43"/>
      <c r="F646" s="43"/>
      <c r="G646" s="43"/>
      <c r="H646" s="43"/>
      <c r="I646" s="43"/>
    </row>
    <row r="647" spans="2:9" ht="15.75" customHeight="1">
      <c r="B647" s="164"/>
      <c r="C647" s="2"/>
      <c r="D647" s="43"/>
      <c r="E647" s="43"/>
      <c r="F647" s="43"/>
      <c r="G647" s="43"/>
      <c r="H647" s="43"/>
      <c r="I647" s="43"/>
    </row>
    <row r="648" spans="2:9" ht="15.75" customHeight="1">
      <c r="B648" s="164"/>
      <c r="C648" s="2"/>
      <c r="D648" s="43"/>
      <c r="E648" s="43"/>
      <c r="F648" s="43"/>
      <c r="G648" s="43"/>
      <c r="H648" s="43"/>
      <c r="I648" s="43"/>
    </row>
    <row r="649" spans="2:9" ht="15.75" customHeight="1">
      <c r="B649" s="164"/>
      <c r="C649" s="2"/>
      <c r="D649" s="43"/>
      <c r="E649" s="43"/>
      <c r="F649" s="43"/>
      <c r="G649" s="43"/>
      <c r="H649" s="43"/>
      <c r="I649" s="43"/>
    </row>
    <row r="650" spans="2:9" ht="15.75" customHeight="1">
      <c r="B650" s="164"/>
      <c r="C650" s="2"/>
      <c r="D650" s="43"/>
      <c r="E650" s="43"/>
      <c r="F650" s="43"/>
      <c r="G650" s="43"/>
      <c r="H650" s="43"/>
      <c r="I650" s="43"/>
    </row>
    <row r="651" spans="2:9" ht="15.75" customHeight="1">
      <c r="B651" s="164"/>
      <c r="C651" s="2"/>
      <c r="D651" s="43"/>
      <c r="E651" s="43"/>
      <c r="F651" s="43"/>
      <c r="G651" s="43"/>
      <c r="H651" s="43"/>
      <c r="I651" s="43"/>
    </row>
    <row r="652" spans="2:9" ht="15.75" customHeight="1">
      <c r="B652" s="164"/>
      <c r="C652" s="2"/>
      <c r="D652" s="43"/>
      <c r="E652" s="43"/>
      <c r="F652" s="43"/>
      <c r="G652" s="43"/>
      <c r="H652" s="43"/>
      <c r="I652" s="43"/>
    </row>
    <row r="653" spans="2:9" ht="15.75" customHeight="1">
      <c r="B653" s="164"/>
      <c r="C653" s="2"/>
      <c r="D653" s="43"/>
      <c r="E653" s="43"/>
      <c r="F653" s="43"/>
      <c r="G653" s="43"/>
      <c r="H653" s="43"/>
      <c r="I653" s="43"/>
    </row>
    <row r="654" spans="2:9" ht="15.75" customHeight="1">
      <c r="B654" s="164"/>
      <c r="C654" s="2"/>
      <c r="D654" s="43"/>
      <c r="E654" s="43"/>
      <c r="F654" s="43"/>
      <c r="G654" s="43"/>
      <c r="H654" s="43"/>
      <c r="I654" s="43"/>
    </row>
    <row r="655" spans="2:9" ht="15.75" customHeight="1">
      <c r="B655" s="164"/>
      <c r="C655" s="2"/>
      <c r="D655" s="43"/>
      <c r="E655" s="43"/>
      <c r="F655" s="43"/>
      <c r="G655" s="43"/>
      <c r="H655" s="43"/>
      <c r="I655" s="43"/>
    </row>
    <row r="656" spans="2:9" ht="15.75" customHeight="1">
      <c r="B656" s="164"/>
      <c r="C656" s="2"/>
      <c r="D656" s="43"/>
      <c r="E656" s="43"/>
      <c r="F656" s="43"/>
      <c r="G656" s="43"/>
      <c r="H656" s="43"/>
      <c r="I656" s="43"/>
    </row>
    <row r="657" spans="2:9" ht="15.75" customHeight="1">
      <c r="B657" s="164"/>
      <c r="C657" s="2"/>
      <c r="D657" s="43"/>
      <c r="E657" s="43"/>
      <c r="F657" s="43"/>
      <c r="G657" s="43"/>
      <c r="H657" s="43"/>
      <c r="I657" s="43"/>
    </row>
    <row r="658" spans="2:9" ht="15.75" customHeight="1">
      <c r="B658" s="164"/>
      <c r="C658" s="2"/>
      <c r="D658" s="43"/>
      <c r="E658" s="43"/>
      <c r="F658" s="43"/>
      <c r="G658" s="43"/>
      <c r="H658" s="43"/>
      <c r="I658" s="43"/>
    </row>
    <row r="659" spans="2:9" ht="15.75" customHeight="1">
      <c r="B659" s="164"/>
      <c r="C659" s="2"/>
      <c r="D659" s="43"/>
      <c r="E659" s="43"/>
      <c r="F659" s="43"/>
      <c r="G659" s="43"/>
      <c r="H659" s="43"/>
      <c r="I659" s="43"/>
    </row>
    <row r="660" spans="2:9" ht="15.75" customHeight="1">
      <c r="B660" s="164"/>
      <c r="C660" s="2"/>
      <c r="D660" s="43"/>
      <c r="E660" s="43"/>
      <c r="F660" s="43"/>
      <c r="G660" s="43"/>
      <c r="H660" s="43"/>
      <c r="I660" s="43"/>
    </row>
    <row r="661" spans="2:9" ht="15.75" customHeight="1">
      <c r="B661" s="164"/>
      <c r="C661" s="2"/>
      <c r="D661" s="43"/>
      <c r="E661" s="43"/>
      <c r="F661" s="43"/>
      <c r="G661" s="43"/>
      <c r="H661" s="43"/>
      <c r="I661" s="43"/>
    </row>
    <row r="662" spans="2:9" ht="15.75" customHeight="1">
      <c r="B662" s="164"/>
      <c r="C662" s="2"/>
      <c r="D662" s="43"/>
      <c r="E662" s="43"/>
      <c r="F662" s="43"/>
      <c r="G662" s="43"/>
      <c r="H662" s="43"/>
      <c r="I662" s="43"/>
    </row>
    <row r="663" spans="2:9" ht="15.75" customHeight="1">
      <c r="B663" s="164"/>
      <c r="C663" s="2"/>
      <c r="D663" s="43"/>
      <c r="E663" s="43"/>
      <c r="F663" s="43"/>
      <c r="G663" s="43"/>
      <c r="H663" s="43"/>
      <c r="I663" s="43"/>
    </row>
    <row r="664" spans="2:9" ht="15.75" customHeight="1">
      <c r="B664" s="164"/>
      <c r="C664" s="2"/>
      <c r="D664" s="43"/>
      <c r="E664" s="43"/>
      <c r="F664" s="43"/>
      <c r="G664" s="43"/>
      <c r="H664" s="43"/>
      <c r="I664" s="43"/>
    </row>
    <row r="665" spans="2:9" ht="15.75" customHeight="1">
      <c r="B665" s="164"/>
      <c r="C665" s="2"/>
      <c r="D665" s="43"/>
      <c r="E665" s="43"/>
      <c r="F665" s="43"/>
      <c r="G665" s="43"/>
      <c r="H665" s="43"/>
      <c r="I665" s="43"/>
    </row>
    <row r="666" spans="2:9" ht="15.75" customHeight="1">
      <c r="B666" s="164"/>
      <c r="C666" s="2"/>
      <c r="D666" s="43"/>
      <c r="E666" s="43"/>
      <c r="F666" s="43"/>
      <c r="G666" s="43"/>
      <c r="H666" s="43"/>
      <c r="I666" s="43"/>
    </row>
    <row r="667" spans="2:9" ht="15.75" customHeight="1">
      <c r="B667" s="164"/>
      <c r="C667" s="2"/>
      <c r="D667" s="43"/>
      <c r="E667" s="43"/>
      <c r="F667" s="43"/>
      <c r="G667" s="43"/>
      <c r="H667" s="43"/>
      <c r="I667" s="43"/>
    </row>
    <row r="668" spans="2:9" ht="15.75" customHeight="1">
      <c r="B668" s="164"/>
      <c r="C668" s="2"/>
      <c r="D668" s="43"/>
      <c r="E668" s="43"/>
      <c r="F668" s="43"/>
      <c r="G668" s="43"/>
      <c r="H668" s="43"/>
      <c r="I668" s="43"/>
    </row>
    <row r="669" spans="2:9" ht="15.75" customHeight="1">
      <c r="B669" s="164"/>
      <c r="C669" s="2"/>
      <c r="D669" s="43"/>
      <c r="E669" s="43"/>
      <c r="F669" s="43"/>
      <c r="G669" s="43"/>
      <c r="H669" s="43"/>
      <c r="I669" s="43"/>
    </row>
    <row r="670" spans="2:9" ht="15.75" customHeight="1">
      <c r="B670" s="164"/>
      <c r="C670" s="2"/>
      <c r="D670" s="43"/>
      <c r="E670" s="43"/>
      <c r="F670" s="43"/>
      <c r="G670" s="43"/>
      <c r="H670" s="43"/>
      <c r="I670" s="43"/>
    </row>
    <row r="671" spans="2:9" ht="15.75" customHeight="1">
      <c r="B671" s="164"/>
      <c r="C671" s="2"/>
      <c r="D671" s="43"/>
      <c r="E671" s="43"/>
      <c r="F671" s="43"/>
      <c r="G671" s="43"/>
      <c r="H671" s="43"/>
      <c r="I671" s="43"/>
    </row>
    <row r="672" spans="2:9" ht="15.75" customHeight="1">
      <c r="B672" s="164"/>
      <c r="C672" s="2"/>
      <c r="D672" s="43"/>
      <c r="E672" s="43"/>
      <c r="F672" s="43"/>
      <c r="G672" s="43"/>
      <c r="H672" s="43"/>
      <c r="I672" s="43"/>
    </row>
    <row r="673" spans="2:9" ht="15.75" customHeight="1">
      <c r="B673" s="164"/>
      <c r="C673" s="2"/>
      <c r="D673" s="43"/>
      <c r="E673" s="43"/>
      <c r="F673" s="43"/>
      <c r="G673" s="43"/>
      <c r="H673" s="43"/>
      <c r="I673" s="43"/>
    </row>
    <row r="674" spans="2:9" ht="15.75" customHeight="1">
      <c r="B674" s="164"/>
      <c r="C674" s="2"/>
      <c r="D674" s="43"/>
      <c r="E674" s="43"/>
      <c r="F674" s="43"/>
      <c r="G674" s="43"/>
      <c r="H674" s="43"/>
      <c r="I674" s="43"/>
    </row>
    <row r="675" spans="2:9" ht="15.75" customHeight="1">
      <c r="B675" s="164"/>
      <c r="C675" s="2"/>
      <c r="D675" s="43"/>
      <c r="E675" s="43"/>
      <c r="F675" s="43"/>
      <c r="G675" s="43"/>
      <c r="H675" s="43"/>
      <c r="I675" s="43"/>
    </row>
    <row r="676" spans="2:9" ht="15.75" customHeight="1">
      <c r="B676" s="164"/>
      <c r="C676" s="2"/>
      <c r="D676" s="43"/>
      <c r="E676" s="43"/>
      <c r="F676" s="43"/>
      <c r="G676" s="43"/>
      <c r="H676" s="43"/>
      <c r="I676" s="43"/>
    </row>
    <row r="677" spans="2:9" ht="15.75" customHeight="1">
      <c r="B677" s="164"/>
      <c r="C677" s="2"/>
      <c r="D677" s="43"/>
      <c r="E677" s="43"/>
      <c r="F677" s="43"/>
      <c r="G677" s="43"/>
      <c r="H677" s="43"/>
      <c r="I677" s="43"/>
    </row>
    <row r="678" spans="2:9" ht="15.75" customHeight="1">
      <c r="B678" s="164"/>
      <c r="C678" s="2"/>
      <c r="D678" s="43"/>
      <c r="E678" s="43"/>
      <c r="F678" s="43"/>
      <c r="G678" s="43"/>
      <c r="H678" s="43"/>
      <c r="I678" s="43"/>
    </row>
    <row r="679" spans="2:9" ht="15.75" customHeight="1">
      <c r="B679" s="164"/>
      <c r="C679" s="2"/>
      <c r="D679" s="43"/>
      <c r="E679" s="43"/>
      <c r="F679" s="43"/>
      <c r="G679" s="43"/>
      <c r="H679" s="43"/>
      <c r="I679" s="43"/>
    </row>
    <row r="680" spans="2:9" ht="15.75" customHeight="1">
      <c r="B680" s="164"/>
      <c r="C680" s="2"/>
      <c r="D680" s="43"/>
      <c r="E680" s="43"/>
      <c r="F680" s="43"/>
      <c r="G680" s="43"/>
      <c r="H680" s="43"/>
      <c r="I680" s="43"/>
    </row>
    <row r="681" spans="2:9" ht="15.75" customHeight="1">
      <c r="B681" s="164"/>
      <c r="C681" s="2"/>
      <c r="D681" s="43"/>
      <c r="E681" s="43"/>
      <c r="F681" s="43"/>
      <c r="G681" s="43"/>
      <c r="H681" s="43"/>
      <c r="I681" s="43"/>
    </row>
    <row r="682" spans="2:9" ht="15.75" customHeight="1">
      <c r="B682" s="164"/>
      <c r="C682" s="2"/>
      <c r="D682" s="43"/>
      <c r="E682" s="43"/>
      <c r="F682" s="43"/>
      <c r="G682" s="43"/>
      <c r="H682" s="43"/>
      <c r="I682" s="43"/>
    </row>
    <row r="683" spans="2:9" ht="15.75" customHeight="1">
      <c r="B683" s="164"/>
      <c r="C683" s="2"/>
      <c r="D683" s="43"/>
      <c r="E683" s="43"/>
      <c r="F683" s="43"/>
      <c r="G683" s="43"/>
      <c r="H683" s="43"/>
      <c r="I683" s="43"/>
    </row>
    <row r="684" spans="2:9" ht="15.75" customHeight="1">
      <c r="B684" s="164"/>
      <c r="C684" s="2"/>
      <c r="D684" s="43"/>
      <c r="E684" s="43"/>
      <c r="F684" s="43"/>
      <c r="G684" s="43"/>
      <c r="H684" s="43"/>
      <c r="I684" s="43"/>
    </row>
    <row r="685" spans="2:9" ht="15.75" customHeight="1">
      <c r="B685" s="164"/>
      <c r="C685" s="2"/>
      <c r="D685" s="43"/>
      <c r="E685" s="43"/>
      <c r="F685" s="43"/>
      <c r="G685" s="43"/>
      <c r="H685" s="43"/>
      <c r="I685" s="43"/>
    </row>
    <row r="686" spans="2:9" ht="15.75" customHeight="1">
      <c r="B686" s="164"/>
      <c r="C686" s="2"/>
      <c r="D686" s="43"/>
      <c r="E686" s="43"/>
      <c r="F686" s="43"/>
      <c r="G686" s="43"/>
      <c r="H686" s="43"/>
      <c r="I686" s="43"/>
    </row>
    <row r="687" spans="2:9" ht="15.75" customHeight="1">
      <c r="B687" s="164"/>
      <c r="C687" s="2"/>
      <c r="D687" s="43"/>
      <c r="E687" s="43"/>
      <c r="F687" s="43"/>
      <c r="G687" s="43"/>
      <c r="H687" s="43"/>
      <c r="I687" s="43"/>
    </row>
    <row r="688" spans="2:9" ht="15.75" customHeight="1">
      <c r="B688" s="164"/>
      <c r="C688" s="2"/>
      <c r="D688" s="43"/>
      <c r="E688" s="43"/>
      <c r="F688" s="43"/>
      <c r="G688" s="43"/>
      <c r="H688" s="43"/>
      <c r="I688" s="43"/>
    </row>
    <row r="689" spans="2:9" ht="15.75" customHeight="1">
      <c r="B689" s="164"/>
      <c r="C689" s="2"/>
      <c r="D689" s="43"/>
      <c r="E689" s="43"/>
      <c r="F689" s="43"/>
      <c r="G689" s="43"/>
      <c r="H689" s="43"/>
      <c r="I689" s="43"/>
    </row>
    <row r="690" spans="2:9" ht="15.75" customHeight="1">
      <c r="B690" s="164"/>
      <c r="C690" s="2"/>
      <c r="D690" s="43"/>
      <c r="E690" s="43"/>
      <c r="F690" s="43"/>
      <c r="G690" s="43"/>
      <c r="H690" s="43"/>
      <c r="I690" s="43"/>
    </row>
    <row r="691" spans="2:9" ht="15.75" customHeight="1">
      <c r="B691" s="164"/>
      <c r="C691" s="2"/>
      <c r="D691" s="43"/>
      <c r="E691" s="43"/>
      <c r="F691" s="43"/>
      <c r="G691" s="43"/>
      <c r="H691" s="43"/>
      <c r="I691" s="43"/>
    </row>
    <row r="692" spans="2:9" ht="15.75" customHeight="1">
      <c r="B692" s="164"/>
      <c r="C692" s="2"/>
      <c r="D692" s="43"/>
      <c r="E692" s="43"/>
      <c r="F692" s="43"/>
      <c r="G692" s="43"/>
      <c r="H692" s="43"/>
      <c r="I692" s="43"/>
    </row>
    <row r="693" spans="2:9" ht="15.75" customHeight="1">
      <c r="B693" s="164"/>
      <c r="C693" s="2"/>
      <c r="D693" s="43"/>
      <c r="E693" s="43"/>
      <c r="F693" s="43"/>
      <c r="G693" s="43"/>
      <c r="H693" s="43"/>
      <c r="I693" s="43"/>
    </row>
    <row r="694" spans="2:9" ht="15.75" customHeight="1">
      <c r="B694" s="164"/>
      <c r="C694" s="2"/>
      <c r="D694" s="43"/>
      <c r="E694" s="43"/>
      <c r="F694" s="43"/>
      <c r="G694" s="43"/>
      <c r="H694" s="43"/>
      <c r="I694" s="43"/>
    </row>
    <row r="695" spans="2:9" ht="15.75" customHeight="1">
      <c r="B695" s="164"/>
      <c r="C695" s="2"/>
      <c r="D695" s="43"/>
      <c r="E695" s="43"/>
      <c r="F695" s="43"/>
      <c r="G695" s="43"/>
      <c r="H695" s="43"/>
      <c r="I695" s="43"/>
    </row>
    <row r="696" spans="2:9" ht="15.75" customHeight="1">
      <c r="B696" s="164"/>
      <c r="C696" s="2"/>
      <c r="D696" s="43"/>
      <c r="E696" s="43"/>
      <c r="F696" s="43"/>
      <c r="G696" s="43"/>
      <c r="H696" s="43"/>
      <c r="I696" s="43"/>
    </row>
    <row r="697" spans="2:9" ht="15.75" customHeight="1">
      <c r="B697" s="164"/>
      <c r="C697" s="2"/>
      <c r="D697" s="43"/>
      <c r="E697" s="43"/>
      <c r="F697" s="43"/>
      <c r="G697" s="43"/>
      <c r="H697" s="43"/>
      <c r="I697" s="43"/>
    </row>
    <row r="698" spans="2:9" ht="15.75" customHeight="1">
      <c r="B698" s="164"/>
      <c r="C698" s="2"/>
      <c r="D698" s="43"/>
      <c r="E698" s="43"/>
      <c r="F698" s="43"/>
      <c r="G698" s="43"/>
      <c r="H698" s="43"/>
      <c r="I698" s="43"/>
    </row>
    <row r="699" spans="2:9" ht="15.75" customHeight="1">
      <c r="B699" s="164"/>
      <c r="C699" s="2"/>
      <c r="D699" s="43"/>
      <c r="E699" s="43"/>
      <c r="F699" s="43"/>
      <c r="G699" s="43"/>
      <c r="H699" s="43"/>
      <c r="I699" s="43"/>
    </row>
    <row r="700" spans="2:9" ht="15.75" customHeight="1">
      <c r="B700" s="164"/>
      <c r="C700" s="2"/>
      <c r="D700" s="43"/>
      <c r="E700" s="43"/>
      <c r="F700" s="43"/>
      <c r="G700" s="43"/>
      <c r="H700" s="43"/>
      <c r="I700" s="43"/>
    </row>
    <row r="701" spans="2:9" ht="15.75" customHeight="1">
      <c r="B701" s="164"/>
      <c r="C701" s="2"/>
      <c r="D701" s="43"/>
      <c r="E701" s="43"/>
      <c r="F701" s="43"/>
      <c r="G701" s="43"/>
      <c r="H701" s="43"/>
      <c r="I701" s="43"/>
    </row>
    <row r="702" spans="2:9" ht="15.75" customHeight="1">
      <c r="B702" s="164"/>
      <c r="C702" s="2"/>
      <c r="D702" s="43"/>
      <c r="E702" s="43"/>
      <c r="F702" s="43"/>
      <c r="G702" s="43"/>
      <c r="H702" s="43"/>
      <c r="I702" s="43"/>
    </row>
    <row r="703" spans="2:9" ht="15.75" customHeight="1">
      <c r="B703" s="164"/>
      <c r="C703" s="2"/>
      <c r="D703" s="43"/>
      <c r="E703" s="43"/>
      <c r="F703" s="43"/>
      <c r="G703" s="43"/>
      <c r="H703" s="43"/>
      <c r="I703" s="43"/>
    </row>
    <row r="704" spans="2:9" ht="15.75" customHeight="1">
      <c r="B704" s="164"/>
      <c r="C704" s="2"/>
      <c r="D704" s="43"/>
      <c r="E704" s="43"/>
      <c r="F704" s="43"/>
      <c r="G704" s="43"/>
      <c r="H704" s="43"/>
      <c r="I704" s="43"/>
    </row>
    <row r="705" spans="2:9" ht="15.75" customHeight="1">
      <c r="B705" s="164"/>
      <c r="C705" s="2"/>
      <c r="D705" s="43"/>
      <c r="E705" s="43"/>
      <c r="F705" s="43"/>
      <c r="G705" s="43"/>
      <c r="H705" s="43"/>
      <c r="I705" s="43"/>
    </row>
    <row r="706" spans="2:9" ht="15.75" customHeight="1">
      <c r="B706" s="164"/>
      <c r="C706" s="2"/>
      <c r="D706" s="43"/>
      <c r="E706" s="43"/>
      <c r="F706" s="43"/>
      <c r="G706" s="43"/>
      <c r="H706" s="43"/>
      <c r="I706" s="43"/>
    </row>
    <row r="707" spans="2:9" ht="15.75" customHeight="1">
      <c r="B707" s="164"/>
      <c r="C707" s="2"/>
      <c r="D707" s="43"/>
      <c r="E707" s="43"/>
      <c r="F707" s="43"/>
      <c r="G707" s="43"/>
      <c r="H707" s="43"/>
      <c r="I707" s="43"/>
    </row>
    <row r="708" spans="2:9" ht="15.75" customHeight="1">
      <c r="B708" s="164"/>
      <c r="C708" s="2"/>
      <c r="D708" s="43"/>
      <c r="E708" s="43"/>
      <c r="F708" s="43"/>
      <c r="G708" s="43"/>
      <c r="H708" s="43"/>
      <c r="I708" s="43"/>
    </row>
    <row r="709" spans="2:9" ht="15.75" customHeight="1">
      <c r="B709" s="164"/>
      <c r="C709" s="2"/>
      <c r="D709" s="43"/>
      <c r="E709" s="43"/>
      <c r="F709" s="43"/>
      <c r="G709" s="43"/>
      <c r="H709" s="43"/>
      <c r="I709" s="43"/>
    </row>
    <row r="710" spans="2:9" ht="15.75" customHeight="1">
      <c r="B710" s="164"/>
      <c r="C710" s="2"/>
      <c r="D710" s="43"/>
      <c r="E710" s="43"/>
      <c r="F710" s="43"/>
      <c r="G710" s="43"/>
      <c r="H710" s="43"/>
      <c r="I710" s="43"/>
    </row>
    <row r="711" spans="2:9" ht="15.75" customHeight="1">
      <c r="B711" s="164"/>
      <c r="C711" s="2"/>
      <c r="D711" s="43"/>
      <c r="E711" s="43"/>
      <c r="F711" s="43"/>
      <c r="G711" s="43"/>
      <c r="H711" s="43"/>
      <c r="I711" s="43"/>
    </row>
    <row r="712" spans="2:9" ht="15.75" customHeight="1">
      <c r="B712" s="164"/>
      <c r="C712" s="2"/>
      <c r="D712" s="43"/>
      <c r="E712" s="43"/>
      <c r="F712" s="43"/>
      <c r="G712" s="43"/>
      <c r="H712" s="43"/>
      <c r="I712" s="43"/>
    </row>
    <row r="713" spans="2:9" ht="15.75" customHeight="1">
      <c r="B713" s="164"/>
      <c r="C713" s="2"/>
      <c r="D713" s="43"/>
      <c r="E713" s="43"/>
      <c r="F713" s="43"/>
      <c r="G713" s="43"/>
      <c r="H713" s="43"/>
      <c r="I713" s="43"/>
    </row>
    <row r="714" spans="2:9" ht="15.75" customHeight="1">
      <c r="B714" s="164"/>
      <c r="C714" s="2"/>
      <c r="D714" s="43"/>
      <c r="E714" s="43"/>
      <c r="F714" s="43"/>
      <c r="G714" s="43"/>
      <c r="H714" s="43"/>
      <c r="I714" s="43"/>
    </row>
    <row r="715" spans="2:9" ht="15.75" customHeight="1">
      <c r="B715" s="164"/>
      <c r="C715" s="2"/>
      <c r="D715" s="43"/>
      <c r="E715" s="43"/>
      <c r="F715" s="43"/>
      <c r="G715" s="43"/>
      <c r="H715" s="43"/>
      <c r="I715" s="43"/>
    </row>
    <row r="716" spans="2:9" ht="15.75" customHeight="1">
      <c r="B716" s="164"/>
      <c r="C716" s="2"/>
      <c r="D716" s="43"/>
      <c r="E716" s="43"/>
      <c r="F716" s="43"/>
      <c r="G716" s="43"/>
      <c r="H716" s="43"/>
      <c r="I716" s="43"/>
    </row>
    <row r="717" spans="2:9" ht="15.75" customHeight="1">
      <c r="B717" s="164"/>
      <c r="C717" s="2"/>
      <c r="D717" s="43"/>
      <c r="E717" s="43"/>
      <c r="F717" s="43"/>
      <c r="G717" s="43"/>
      <c r="H717" s="43"/>
      <c r="I717" s="43"/>
    </row>
    <row r="718" spans="2:9" ht="15.75" customHeight="1">
      <c r="B718" s="164"/>
      <c r="C718" s="2"/>
      <c r="D718" s="43"/>
      <c r="E718" s="43"/>
      <c r="F718" s="43"/>
      <c r="G718" s="43"/>
      <c r="H718" s="43"/>
      <c r="I718" s="43"/>
    </row>
    <row r="719" spans="2:9" ht="15.75" customHeight="1">
      <c r="B719" s="164"/>
      <c r="C719" s="2"/>
      <c r="D719" s="43"/>
      <c r="E719" s="43"/>
      <c r="F719" s="43"/>
      <c r="G719" s="43"/>
      <c r="H719" s="43"/>
      <c r="I719" s="43"/>
    </row>
    <row r="720" spans="2:9" ht="15.75" customHeight="1">
      <c r="B720" s="164"/>
      <c r="C720" s="2"/>
      <c r="D720" s="43"/>
      <c r="E720" s="43"/>
      <c r="F720" s="43"/>
      <c r="G720" s="43"/>
      <c r="H720" s="43"/>
      <c r="I720" s="43"/>
    </row>
    <row r="721" spans="2:9" ht="15.75" customHeight="1">
      <c r="B721" s="164"/>
      <c r="C721" s="2"/>
      <c r="D721" s="43"/>
      <c r="E721" s="43"/>
      <c r="F721" s="43"/>
      <c r="G721" s="43"/>
      <c r="H721" s="43"/>
      <c r="I721" s="43"/>
    </row>
    <row r="722" spans="2:9" ht="15.75" customHeight="1">
      <c r="B722" s="164"/>
      <c r="C722" s="2"/>
      <c r="D722" s="43"/>
      <c r="E722" s="43"/>
      <c r="F722" s="43"/>
      <c r="G722" s="43"/>
      <c r="H722" s="43"/>
      <c r="I722" s="43"/>
    </row>
    <row r="723" spans="2:9" ht="15.75" customHeight="1">
      <c r="B723" s="164"/>
      <c r="C723" s="2"/>
      <c r="D723" s="43"/>
      <c r="E723" s="43"/>
      <c r="F723" s="43"/>
      <c r="G723" s="43"/>
      <c r="H723" s="43"/>
      <c r="I723" s="43"/>
    </row>
    <row r="724" spans="2:9" ht="15.75" customHeight="1">
      <c r="B724" s="164"/>
      <c r="C724" s="2"/>
      <c r="D724" s="43"/>
      <c r="E724" s="43"/>
      <c r="F724" s="43"/>
      <c r="G724" s="43"/>
      <c r="H724" s="43"/>
      <c r="I724" s="43"/>
    </row>
    <row r="725" spans="2:9" ht="15.75" customHeight="1">
      <c r="B725" s="164"/>
      <c r="C725" s="2"/>
      <c r="D725" s="43"/>
      <c r="E725" s="43"/>
      <c r="F725" s="43"/>
      <c r="G725" s="43"/>
      <c r="H725" s="43"/>
      <c r="I725" s="43"/>
    </row>
    <row r="726" spans="2:9" ht="15.75" customHeight="1">
      <c r="B726" s="164"/>
      <c r="C726" s="2"/>
      <c r="D726" s="43"/>
      <c r="E726" s="43"/>
      <c r="F726" s="43"/>
      <c r="G726" s="43"/>
      <c r="H726" s="43"/>
      <c r="I726" s="43"/>
    </row>
    <row r="727" spans="2:9" ht="15.75" customHeight="1">
      <c r="B727" s="164"/>
      <c r="C727" s="2"/>
      <c r="D727" s="43"/>
      <c r="E727" s="43"/>
      <c r="F727" s="43"/>
      <c r="G727" s="43"/>
      <c r="H727" s="43"/>
      <c r="I727" s="43"/>
    </row>
    <row r="728" spans="2:9" ht="15.75" customHeight="1">
      <c r="B728" s="164"/>
      <c r="C728" s="2"/>
      <c r="D728" s="43"/>
      <c r="E728" s="43"/>
      <c r="F728" s="43"/>
      <c r="G728" s="43"/>
      <c r="H728" s="43"/>
      <c r="I728" s="43"/>
    </row>
    <row r="729" spans="2:9" ht="15.75" customHeight="1">
      <c r="B729" s="164"/>
      <c r="C729" s="2"/>
      <c r="D729" s="43"/>
      <c r="E729" s="43"/>
      <c r="F729" s="43"/>
      <c r="G729" s="43"/>
      <c r="H729" s="43"/>
      <c r="I729" s="43"/>
    </row>
    <row r="730" spans="2:9" ht="15.75" customHeight="1">
      <c r="B730" s="164"/>
      <c r="C730" s="2"/>
      <c r="D730" s="43"/>
      <c r="E730" s="43"/>
      <c r="F730" s="43"/>
      <c r="G730" s="43"/>
      <c r="H730" s="43"/>
      <c r="I730" s="43"/>
    </row>
    <row r="731" spans="2:9" ht="15.75" customHeight="1">
      <c r="B731" s="164"/>
      <c r="C731" s="2"/>
      <c r="D731" s="43"/>
      <c r="E731" s="43"/>
      <c r="F731" s="43"/>
      <c r="G731" s="43"/>
      <c r="H731" s="43"/>
      <c r="I731" s="43"/>
    </row>
    <row r="732" spans="2:9" ht="15.75" customHeight="1">
      <c r="B732" s="164"/>
      <c r="C732" s="2"/>
      <c r="D732" s="43"/>
      <c r="E732" s="43"/>
      <c r="F732" s="43"/>
      <c r="G732" s="43"/>
      <c r="H732" s="43"/>
      <c r="I732" s="43"/>
    </row>
    <row r="733" spans="2:9" ht="15.75" customHeight="1">
      <c r="B733" s="164"/>
      <c r="C733" s="2"/>
      <c r="D733" s="43"/>
      <c r="E733" s="43"/>
      <c r="F733" s="43"/>
      <c r="G733" s="43"/>
      <c r="H733" s="43"/>
      <c r="I733" s="43"/>
    </row>
    <row r="734" spans="2:9" ht="15.75" customHeight="1">
      <c r="B734" s="164"/>
      <c r="C734" s="2"/>
      <c r="D734" s="43"/>
      <c r="E734" s="43"/>
      <c r="F734" s="43"/>
      <c r="G734" s="43"/>
      <c r="H734" s="43"/>
      <c r="I734" s="43"/>
    </row>
    <row r="735" spans="2:9" ht="15.75" customHeight="1">
      <c r="B735" s="164"/>
      <c r="C735" s="2"/>
      <c r="D735" s="43"/>
      <c r="E735" s="43"/>
      <c r="F735" s="43"/>
      <c r="G735" s="43"/>
      <c r="H735" s="43"/>
      <c r="I735" s="43"/>
    </row>
    <row r="736" spans="2:9" ht="15.75" customHeight="1">
      <c r="B736" s="164"/>
      <c r="C736" s="2"/>
      <c r="D736" s="43"/>
      <c r="E736" s="43"/>
      <c r="F736" s="43"/>
      <c r="G736" s="43"/>
      <c r="H736" s="43"/>
      <c r="I736" s="43"/>
    </row>
    <row r="737" spans="2:9" ht="15.75" customHeight="1">
      <c r="B737" s="164"/>
      <c r="C737" s="2"/>
      <c r="D737" s="43"/>
      <c r="E737" s="43"/>
      <c r="F737" s="43"/>
      <c r="G737" s="43"/>
      <c r="H737" s="43"/>
      <c r="I737" s="43"/>
    </row>
    <row r="738" spans="2:9" ht="15.75" customHeight="1">
      <c r="B738" s="164"/>
      <c r="C738" s="2"/>
      <c r="D738" s="43"/>
      <c r="E738" s="43"/>
      <c r="F738" s="43"/>
      <c r="G738" s="43"/>
      <c r="H738" s="43"/>
      <c r="I738" s="43"/>
    </row>
    <row r="739" spans="2:9" ht="15.75" customHeight="1">
      <c r="B739" s="164"/>
      <c r="C739" s="2"/>
      <c r="D739" s="43"/>
      <c r="E739" s="43"/>
      <c r="F739" s="43"/>
      <c r="G739" s="43"/>
      <c r="H739" s="43"/>
      <c r="I739" s="43"/>
    </row>
    <row r="740" spans="2:9" ht="15.75" customHeight="1">
      <c r="B740" s="164"/>
      <c r="C740" s="2"/>
      <c r="D740" s="43"/>
      <c r="E740" s="43"/>
      <c r="F740" s="43"/>
      <c r="G740" s="43"/>
      <c r="H740" s="43"/>
      <c r="I740" s="43"/>
    </row>
    <row r="741" spans="2:9" ht="15.75" customHeight="1">
      <c r="B741" s="164"/>
      <c r="C741" s="2"/>
      <c r="D741" s="43"/>
      <c r="E741" s="43"/>
      <c r="F741" s="43"/>
      <c r="G741" s="43"/>
      <c r="H741" s="43"/>
      <c r="I741" s="43"/>
    </row>
    <row r="742" spans="2:9" ht="15.75" customHeight="1">
      <c r="B742" s="164"/>
      <c r="C742" s="2"/>
      <c r="D742" s="43"/>
      <c r="E742" s="43"/>
      <c r="F742" s="43"/>
      <c r="G742" s="43"/>
      <c r="H742" s="43"/>
      <c r="I742" s="43"/>
    </row>
    <row r="743" spans="2:9" ht="15.75" customHeight="1">
      <c r="B743" s="164"/>
      <c r="C743" s="2"/>
      <c r="D743" s="43"/>
      <c r="E743" s="43"/>
      <c r="F743" s="43"/>
      <c r="G743" s="43"/>
      <c r="H743" s="43"/>
      <c r="I743" s="43"/>
    </row>
    <row r="744" spans="2:9" ht="15.75" customHeight="1">
      <c r="B744" s="164"/>
      <c r="C744" s="2"/>
      <c r="D744" s="43"/>
      <c r="E744" s="43"/>
      <c r="F744" s="43"/>
      <c r="G744" s="43"/>
      <c r="H744" s="43"/>
      <c r="I744" s="43"/>
    </row>
    <row r="745" spans="2:9" ht="15.75" customHeight="1">
      <c r="B745" s="164"/>
      <c r="C745" s="2"/>
      <c r="D745" s="43"/>
      <c r="E745" s="43"/>
      <c r="F745" s="43"/>
      <c r="G745" s="43"/>
      <c r="H745" s="43"/>
      <c r="I745" s="43"/>
    </row>
    <row r="746" spans="2:9" ht="15.75" customHeight="1">
      <c r="B746" s="164"/>
      <c r="C746" s="2"/>
      <c r="D746" s="43"/>
      <c r="E746" s="43"/>
      <c r="F746" s="43"/>
      <c r="G746" s="43"/>
      <c r="H746" s="43"/>
      <c r="I746" s="43"/>
    </row>
    <row r="747" spans="2:9" ht="15.75" customHeight="1">
      <c r="B747" s="164"/>
      <c r="C747" s="2"/>
      <c r="D747" s="43"/>
      <c r="E747" s="43"/>
      <c r="F747" s="43"/>
      <c r="G747" s="43"/>
      <c r="H747" s="43"/>
      <c r="I747" s="43"/>
    </row>
    <row r="748" spans="2:9" ht="15.75" customHeight="1">
      <c r="B748" s="164"/>
      <c r="C748" s="2"/>
      <c r="D748" s="43"/>
      <c r="E748" s="43"/>
      <c r="F748" s="43"/>
      <c r="G748" s="43"/>
      <c r="H748" s="43"/>
      <c r="I748" s="43"/>
    </row>
    <row r="749" spans="2:9" ht="15.75" customHeight="1">
      <c r="B749" s="164"/>
      <c r="C749" s="2"/>
      <c r="D749" s="43"/>
      <c r="E749" s="43"/>
      <c r="F749" s="43"/>
      <c r="G749" s="43"/>
      <c r="H749" s="43"/>
      <c r="I749" s="43"/>
    </row>
    <row r="750" spans="2:9" ht="15.75" customHeight="1">
      <c r="B750" s="164"/>
      <c r="C750" s="2"/>
      <c r="D750" s="43"/>
      <c r="E750" s="43"/>
      <c r="F750" s="43"/>
      <c r="G750" s="43"/>
      <c r="H750" s="43"/>
      <c r="I750" s="43"/>
    </row>
    <row r="751" spans="2:9" ht="15.75" customHeight="1">
      <c r="B751" s="164"/>
      <c r="C751" s="2"/>
      <c r="D751" s="43"/>
      <c r="E751" s="43"/>
      <c r="F751" s="43"/>
      <c r="G751" s="43"/>
      <c r="H751" s="43"/>
      <c r="I751" s="43"/>
    </row>
    <row r="752" spans="2:9" ht="15.75" customHeight="1">
      <c r="B752" s="164"/>
      <c r="C752" s="2"/>
      <c r="D752" s="43"/>
      <c r="E752" s="43"/>
      <c r="F752" s="43"/>
      <c r="G752" s="43"/>
      <c r="H752" s="43"/>
      <c r="I752" s="43"/>
    </row>
    <row r="753" spans="2:9" ht="15.75" customHeight="1">
      <c r="B753" s="164"/>
      <c r="C753" s="2"/>
      <c r="D753" s="43"/>
      <c r="E753" s="43"/>
      <c r="F753" s="43"/>
      <c r="G753" s="43"/>
      <c r="H753" s="43"/>
      <c r="I753" s="43"/>
    </row>
    <row r="754" spans="2:9" ht="15.75" customHeight="1">
      <c r="B754" s="164"/>
      <c r="C754" s="2"/>
      <c r="D754" s="43"/>
      <c r="E754" s="43"/>
      <c r="F754" s="43"/>
      <c r="G754" s="43"/>
      <c r="H754" s="43"/>
      <c r="I754" s="43"/>
    </row>
    <row r="755" spans="2:9" ht="15.75" customHeight="1">
      <c r="B755" s="164"/>
      <c r="C755" s="2"/>
      <c r="D755" s="43"/>
      <c r="E755" s="43"/>
      <c r="F755" s="43"/>
      <c r="G755" s="43"/>
      <c r="H755" s="43"/>
      <c r="I755" s="43"/>
    </row>
    <row r="756" spans="2:9" ht="15.75" customHeight="1">
      <c r="B756" s="164"/>
      <c r="C756" s="2"/>
      <c r="D756" s="43"/>
      <c r="E756" s="43"/>
      <c r="F756" s="43"/>
      <c r="G756" s="43"/>
      <c r="H756" s="43"/>
      <c r="I756" s="43"/>
    </row>
    <row r="757" spans="2:9" ht="15.75" customHeight="1">
      <c r="B757" s="164"/>
      <c r="C757" s="2"/>
      <c r="D757" s="43"/>
      <c r="E757" s="43"/>
      <c r="F757" s="43"/>
      <c r="G757" s="43"/>
      <c r="H757" s="43"/>
      <c r="I757" s="43"/>
    </row>
    <row r="758" spans="2:9" ht="15.75" customHeight="1">
      <c r="B758" s="164"/>
      <c r="C758" s="2"/>
      <c r="D758" s="43"/>
      <c r="E758" s="43"/>
      <c r="F758" s="43"/>
      <c r="G758" s="43"/>
      <c r="H758" s="43"/>
      <c r="I758" s="43"/>
    </row>
    <row r="759" spans="2:9" ht="15.75" customHeight="1">
      <c r="B759" s="164"/>
      <c r="C759" s="2"/>
      <c r="D759" s="43"/>
      <c r="E759" s="43"/>
      <c r="F759" s="43"/>
      <c r="G759" s="43"/>
      <c r="H759" s="43"/>
      <c r="I759" s="43"/>
    </row>
    <row r="760" spans="2:9" ht="15.75" customHeight="1">
      <c r="B760" s="164"/>
      <c r="C760" s="2"/>
      <c r="D760" s="43"/>
      <c r="E760" s="43"/>
      <c r="F760" s="43"/>
      <c r="G760" s="43"/>
      <c r="H760" s="43"/>
      <c r="I760" s="43"/>
    </row>
    <row r="761" spans="2:9" ht="15.75" customHeight="1">
      <c r="B761" s="164"/>
      <c r="C761" s="2"/>
      <c r="D761" s="43"/>
      <c r="E761" s="43"/>
      <c r="F761" s="43"/>
      <c r="G761" s="43"/>
      <c r="H761" s="43"/>
      <c r="I761" s="43"/>
    </row>
    <row r="762" spans="2:9" ht="15.75" customHeight="1">
      <c r="B762" s="164"/>
      <c r="C762" s="2"/>
      <c r="D762" s="43"/>
      <c r="E762" s="43"/>
      <c r="F762" s="43"/>
      <c r="G762" s="43"/>
      <c r="H762" s="43"/>
      <c r="I762" s="43"/>
    </row>
    <row r="763" spans="2:9" ht="15.75" customHeight="1">
      <c r="B763" s="164"/>
      <c r="C763" s="2"/>
      <c r="D763" s="43"/>
      <c r="E763" s="43"/>
      <c r="F763" s="43"/>
      <c r="G763" s="43"/>
      <c r="H763" s="43"/>
      <c r="I763" s="43"/>
    </row>
    <row r="764" spans="2:9" ht="15.75" customHeight="1">
      <c r="B764" s="164"/>
      <c r="C764" s="2"/>
      <c r="D764" s="43"/>
      <c r="E764" s="43"/>
      <c r="F764" s="43"/>
      <c r="G764" s="43"/>
      <c r="H764" s="43"/>
      <c r="I764" s="43"/>
    </row>
    <row r="765" spans="2:9" ht="15.75" customHeight="1">
      <c r="B765" s="164"/>
      <c r="C765" s="2"/>
      <c r="D765" s="43"/>
      <c r="E765" s="43"/>
      <c r="F765" s="43"/>
      <c r="G765" s="43"/>
      <c r="H765" s="43"/>
      <c r="I765" s="43"/>
    </row>
    <row r="766" spans="2:9" ht="15.75" customHeight="1">
      <c r="B766" s="164"/>
      <c r="C766" s="2"/>
      <c r="D766" s="43"/>
      <c r="E766" s="43"/>
      <c r="F766" s="43"/>
      <c r="G766" s="43"/>
      <c r="H766" s="43"/>
      <c r="I766" s="43"/>
    </row>
    <row r="767" spans="2:9" ht="15.75" customHeight="1">
      <c r="B767" s="164"/>
      <c r="C767" s="2"/>
      <c r="D767" s="43"/>
      <c r="E767" s="43"/>
      <c r="F767" s="43"/>
      <c r="G767" s="43"/>
      <c r="H767" s="43"/>
      <c r="I767" s="43"/>
    </row>
    <row r="768" spans="2:9" ht="15.75" customHeight="1">
      <c r="B768" s="164"/>
      <c r="C768" s="2"/>
      <c r="D768" s="43"/>
      <c r="E768" s="43"/>
      <c r="F768" s="43"/>
      <c r="G768" s="43"/>
      <c r="H768" s="43"/>
      <c r="I768" s="43"/>
    </row>
    <row r="769" spans="2:9" ht="15.75" customHeight="1">
      <c r="B769" s="164"/>
      <c r="C769" s="2"/>
      <c r="D769" s="43"/>
      <c r="E769" s="43"/>
      <c r="F769" s="43"/>
      <c r="G769" s="43"/>
      <c r="H769" s="43"/>
      <c r="I769" s="43"/>
    </row>
    <row r="770" spans="2:9" ht="15.75" customHeight="1">
      <c r="B770" s="164"/>
      <c r="C770" s="2"/>
      <c r="D770" s="43"/>
      <c r="E770" s="43"/>
      <c r="F770" s="43"/>
      <c r="G770" s="43"/>
      <c r="H770" s="43"/>
      <c r="I770" s="43"/>
    </row>
    <row r="771" spans="2:9" ht="15.75" customHeight="1">
      <c r="B771" s="164"/>
      <c r="C771" s="2"/>
      <c r="D771" s="43"/>
      <c r="E771" s="43"/>
      <c r="F771" s="43"/>
      <c r="G771" s="43"/>
      <c r="H771" s="43"/>
      <c r="I771" s="43"/>
    </row>
    <row r="772" spans="2:9" ht="15.75" customHeight="1">
      <c r="B772" s="164"/>
      <c r="C772" s="2"/>
      <c r="D772" s="43"/>
      <c r="E772" s="43"/>
      <c r="F772" s="43"/>
      <c r="G772" s="43"/>
      <c r="H772" s="43"/>
      <c r="I772" s="43"/>
    </row>
    <row r="773" spans="2:9" ht="15.75" customHeight="1">
      <c r="B773" s="164"/>
      <c r="C773" s="2"/>
      <c r="D773" s="43"/>
      <c r="E773" s="43"/>
      <c r="F773" s="43"/>
      <c r="G773" s="43"/>
      <c r="H773" s="43"/>
      <c r="I773" s="43"/>
    </row>
    <row r="774" spans="2:9" ht="15.75" customHeight="1">
      <c r="B774" s="164"/>
      <c r="C774" s="2"/>
      <c r="D774" s="43"/>
      <c r="E774" s="43"/>
      <c r="F774" s="43"/>
      <c r="G774" s="43"/>
      <c r="H774" s="43"/>
      <c r="I774" s="43"/>
    </row>
    <row r="775" spans="2:9" ht="15.75" customHeight="1">
      <c r="B775" s="164"/>
      <c r="C775" s="2"/>
      <c r="D775" s="43"/>
      <c r="E775" s="43"/>
      <c r="F775" s="43"/>
      <c r="G775" s="43"/>
      <c r="H775" s="43"/>
      <c r="I775" s="43"/>
    </row>
    <row r="776" spans="2:9" ht="15.75" customHeight="1">
      <c r="B776" s="164"/>
      <c r="C776" s="2"/>
      <c r="D776" s="43"/>
      <c r="E776" s="43"/>
      <c r="F776" s="43"/>
      <c r="G776" s="43"/>
      <c r="H776" s="43"/>
      <c r="I776" s="43"/>
    </row>
    <row r="777" spans="2:9" ht="15.75" customHeight="1">
      <c r="B777" s="164"/>
      <c r="C777" s="2"/>
      <c r="D777" s="43"/>
      <c r="E777" s="43"/>
      <c r="F777" s="43"/>
      <c r="G777" s="43"/>
      <c r="H777" s="43"/>
      <c r="I777" s="43"/>
    </row>
    <row r="778" spans="2:9" ht="15.75" customHeight="1">
      <c r="B778" s="164"/>
      <c r="C778" s="2"/>
      <c r="D778" s="43"/>
      <c r="E778" s="43"/>
      <c r="F778" s="43"/>
      <c r="G778" s="43"/>
      <c r="H778" s="43"/>
      <c r="I778" s="43"/>
    </row>
    <row r="779" spans="2:9" ht="15.75" customHeight="1">
      <c r="B779" s="164"/>
      <c r="C779" s="2"/>
      <c r="D779" s="43"/>
      <c r="E779" s="43"/>
      <c r="F779" s="43"/>
      <c r="G779" s="43"/>
      <c r="H779" s="43"/>
      <c r="I779" s="43"/>
    </row>
    <row r="780" spans="2:9" ht="15.75" customHeight="1">
      <c r="B780" s="164"/>
      <c r="C780" s="2"/>
      <c r="D780" s="43"/>
      <c r="E780" s="43"/>
      <c r="F780" s="43"/>
      <c r="G780" s="43"/>
      <c r="H780" s="43"/>
      <c r="I780" s="43"/>
    </row>
    <row r="781" spans="2:9" ht="15.75" customHeight="1">
      <c r="B781" s="164"/>
      <c r="C781" s="2"/>
      <c r="D781" s="43"/>
      <c r="E781" s="43"/>
      <c r="F781" s="43"/>
      <c r="G781" s="43"/>
      <c r="H781" s="43"/>
      <c r="I781" s="43"/>
    </row>
    <row r="782" spans="2:9" ht="15.75" customHeight="1">
      <c r="B782" s="164"/>
      <c r="C782" s="2"/>
      <c r="D782" s="43"/>
      <c r="E782" s="43"/>
      <c r="F782" s="43"/>
      <c r="G782" s="43"/>
      <c r="H782" s="43"/>
      <c r="I782" s="43"/>
    </row>
    <row r="783" spans="2:9" ht="15.75" customHeight="1">
      <c r="B783" s="164"/>
      <c r="C783" s="2"/>
      <c r="D783" s="43"/>
      <c r="E783" s="43"/>
      <c r="F783" s="43"/>
      <c r="G783" s="43"/>
      <c r="H783" s="43"/>
      <c r="I783" s="43"/>
    </row>
    <row r="784" spans="2:9" ht="15.75" customHeight="1">
      <c r="B784" s="164"/>
      <c r="C784" s="2"/>
      <c r="D784" s="43"/>
      <c r="E784" s="43"/>
      <c r="F784" s="43"/>
      <c r="G784" s="43"/>
      <c r="H784" s="43"/>
      <c r="I784" s="43"/>
    </row>
    <row r="785" spans="2:9" ht="15.75" customHeight="1">
      <c r="B785" s="164"/>
      <c r="C785" s="2"/>
      <c r="D785" s="43"/>
      <c r="E785" s="43"/>
      <c r="F785" s="43"/>
      <c r="G785" s="43"/>
      <c r="H785" s="43"/>
      <c r="I785" s="43"/>
    </row>
    <row r="786" spans="2:9" ht="15.75" customHeight="1">
      <c r="B786" s="164"/>
      <c r="C786" s="2"/>
      <c r="D786" s="43"/>
      <c r="E786" s="43"/>
      <c r="F786" s="43"/>
      <c r="G786" s="43"/>
      <c r="H786" s="43"/>
      <c r="I786" s="43"/>
    </row>
    <row r="787" spans="2:9" ht="15.75" customHeight="1">
      <c r="B787" s="164"/>
      <c r="C787" s="2"/>
      <c r="D787" s="43"/>
      <c r="E787" s="43"/>
      <c r="F787" s="43"/>
      <c r="G787" s="43"/>
      <c r="H787" s="43"/>
      <c r="I787" s="43"/>
    </row>
    <row r="788" spans="2:9" ht="15.75" customHeight="1">
      <c r="B788" s="164"/>
      <c r="C788" s="2"/>
      <c r="D788" s="43"/>
      <c r="E788" s="43"/>
      <c r="F788" s="43"/>
      <c r="G788" s="43"/>
      <c r="H788" s="43"/>
      <c r="I788" s="43"/>
    </row>
    <row r="789" spans="2:9" ht="15.75" customHeight="1">
      <c r="B789" s="164"/>
      <c r="C789" s="2"/>
      <c r="D789" s="43"/>
      <c r="E789" s="43"/>
      <c r="F789" s="43"/>
      <c r="G789" s="43"/>
      <c r="H789" s="43"/>
      <c r="I789" s="43"/>
    </row>
    <row r="790" spans="2:9" ht="15.75" customHeight="1">
      <c r="B790" s="164"/>
      <c r="C790" s="2"/>
      <c r="D790" s="43"/>
      <c r="E790" s="43"/>
      <c r="F790" s="43"/>
      <c r="G790" s="43"/>
      <c r="H790" s="43"/>
      <c r="I790" s="43"/>
    </row>
    <row r="791" spans="2:9" ht="15.75" customHeight="1">
      <c r="B791" s="164"/>
      <c r="C791" s="2"/>
      <c r="D791" s="43"/>
      <c r="E791" s="43"/>
      <c r="F791" s="43"/>
      <c r="G791" s="43"/>
      <c r="H791" s="43"/>
      <c r="I791" s="43"/>
    </row>
    <row r="792" spans="2:9" ht="15.75" customHeight="1">
      <c r="B792" s="164"/>
      <c r="C792" s="2"/>
      <c r="D792" s="43"/>
      <c r="E792" s="43"/>
      <c r="F792" s="43"/>
      <c r="G792" s="43"/>
      <c r="H792" s="43"/>
      <c r="I792" s="43"/>
    </row>
    <row r="793" spans="2:9" ht="15.75" customHeight="1">
      <c r="B793" s="164"/>
      <c r="C793" s="2"/>
      <c r="D793" s="43"/>
      <c r="E793" s="43"/>
      <c r="F793" s="43"/>
      <c r="G793" s="43"/>
      <c r="H793" s="43"/>
      <c r="I793" s="43"/>
    </row>
    <row r="794" spans="2:9" ht="15.75" customHeight="1">
      <c r="B794" s="164"/>
      <c r="C794" s="2"/>
      <c r="D794" s="43"/>
      <c r="E794" s="43"/>
      <c r="F794" s="43"/>
      <c r="G794" s="43"/>
      <c r="H794" s="43"/>
      <c r="I794" s="43"/>
    </row>
    <row r="795" spans="2:9" ht="15.75" customHeight="1">
      <c r="B795" s="164"/>
      <c r="C795" s="2"/>
      <c r="D795" s="43"/>
      <c r="E795" s="43"/>
      <c r="F795" s="43"/>
      <c r="G795" s="43"/>
      <c r="H795" s="43"/>
      <c r="I795" s="43"/>
    </row>
    <row r="796" spans="2:9" ht="15.75" customHeight="1">
      <c r="B796" s="164"/>
      <c r="C796" s="2"/>
      <c r="D796" s="43"/>
      <c r="E796" s="43"/>
      <c r="F796" s="43"/>
      <c r="G796" s="43"/>
      <c r="H796" s="43"/>
      <c r="I796" s="43"/>
    </row>
    <row r="797" spans="2:9" ht="15.75" customHeight="1">
      <c r="B797" s="164"/>
      <c r="C797" s="2"/>
      <c r="D797" s="43"/>
      <c r="E797" s="43"/>
      <c r="F797" s="43"/>
      <c r="G797" s="43"/>
      <c r="H797" s="43"/>
      <c r="I797" s="43"/>
    </row>
    <row r="798" spans="2:9" ht="15.75" customHeight="1">
      <c r="B798" s="164"/>
      <c r="C798" s="2"/>
      <c r="D798" s="43"/>
      <c r="E798" s="43"/>
      <c r="F798" s="43"/>
      <c r="G798" s="43"/>
      <c r="H798" s="43"/>
      <c r="I798" s="43"/>
    </row>
    <row r="799" spans="2:9" ht="15.75" customHeight="1">
      <c r="B799" s="164"/>
      <c r="C799" s="2"/>
      <c r="D799" s="43"/>
      <c r="E799" s="43"/>
      <c r="F799" s="43"/>
      <c r="G799" s="43"/>
      <c r="H799" s="43"/>
      <c r="I799" s="43"/>
    </row>
    <row r="800" spans="2:9" ht="15.75" customHeight="1">
      <c r="B800" s="164"/>
      <c r="C800" s="2"/>
      <c r="D800" s="43"/>
      <c r="E800" s="43"/>
      <c r="F800" s="43"/>
      <c r="G800" s="43"/>
      <c r="H800" s="43"/>
      <c r="I800" s="43"/>
    </row>
    <row r="801" spans="2:9" ht="15.75" customHeight="1">
      <c r="B801" s="164"/>
      <c r="C801" s="2"/>
      <c r="D801" s="43"/>
      <c r="E801" s="43"/>
      <c r="F801" s="43"/>
      <c r="G801" s="43"/>
      <c r="H801" s="43"/>
      <c r="I801" s="43"/>
    </row>
    <row r="802" spans="2:9" ht="15.75" customHeight="1">
      <c r="B802" s="164"/>
      <c r="C802" s="2"/>
      <c r="D802" s="43"/>
      <c r="E802" s="43"/>
      <c r="F802" s="43"/>
      <c r="G802" s="43"/>
      <c r="H802" s="43"/>
      <c r="I802" s="43"/>
    </row>
    <row r="803" spans="2:9" ht="15.75" customHeight="1">
      <c r="B803" s="164"/>
      <c r="C803" s="2"/>
      <c r="D803" s="43"/>
      <c r="E803" s="43"/>
      <c r="F803" s="43"/>
      <c r="G803" s="43"/>
      <c r="H803" s="43"/>
      <c r="I803" s="43"/>
    </row>
    <row r="804" spans="2:9" ht="15.75" customHeight="1">
      <c r="B804" s="164"/>
      <c r="C804" s="2"/>
      <c r="D804" s="43"/>
      <c r="E804" s="43"/>
      <c r="F804" s="43"/>
      <c r="G804" s="43"/>
      <c r="H804" s="43"/>
      <c r="I804" s="43"/>
    </row>
    <row r="805" spans="2:9" ht="15.75" customHeight="1">
      <c r="B805" s="164"/>
      <c r="C805" s="2"/>
      <c r="D805" s="43"/>
      <c r="E805" s="43"/>
      <c r="F805" s="43"/>
      <c r="G805" s="43"/>
      <c r="H805" s="43"/>
      <c r="I805" s="43"/>
    </row>
    <row r="806" spans="2:9" ht="15.75" customHeight="1">
      <c r="B806" s="164"/>
      <c r="C806" s="2"/>
      <c r="D806" s="43"/>
      <c r="E806" s="43"/>
      <c r="F806" s="43"/>
      <c r="G806" s="43"/>
      <c r="H806" s="43"/>
      <c r="I806" s="43"/>
    </row>
    <row r="807" spans="2:9" ht="15.75" customHeight="1">
      <c r="B807" s="164"/>
      <c r="C807" s="2"/>
      <c r="D807" s="43"/>
      <c r="E807" s="43"/>
      <c r="F807" s="43"/>
      <c r="G807" s="43"/>
      <c r="H807" s="43"/>
      <c r="I807" s="43"/>
    </row>
    <row r="808" spans="2:9" ht="15.75" customHeight="1">
      <c r="B808" s="164"/>
      <c r="C808" s="2"/>
      <c r="D808" s="43"/>
      <c r="E808" s="43"/>
      <c r="F808" s="43"/>
      <c r="G808" s="43"/>
      <c r="H808" s="43"/>
      <c r="I808" s="43"/>
    </row>
    <row r="809" spans="2:9" ht="15.75" customHeight="1">
      <c r="B809" s="164"/>
      <c r="C809" s="2"/>
      <c r="D809" s="43"/>
      <c r="E809" s="43"/>
      <c r="F809" s="43"/>
      <c r="G809" s="43"/>
      <c r="H809" s="43"/>
      <c r="I809" s="43"/>
    </row>
    <row r="810" spans="2:9" ht="15.75" customHeight="1">
      <c r="B810" s="164"/>
      <c r="C810" s="2"/>
      <c r="D810" s="43"/>
      <c r="E810" s="43"/>
      <c r="F810" s="43"/>
      <c r="G810" s="43"/>
      <c r="H810" s="43"/>
      <c r="I810" s="43"/>
    </row>
    <row r="811" spans="2:9" ht="15.75" customHeight="1">
      <c r="B811" s="164"/>
      <c r="C811" s="2"/>
      <c r="D811" s="43"/>
      <c r="E811" s="43"/>
      <c r="F811" s="43"/>
      <c r="G811" s="43"/>
      <c r="H811" s="43"/>
      <c r="I811" s="43"/>
    </row>
    <row r="812" spans="2:9" ht="15.75" customHeight="1">
      <c r="B812" s="164"/>
      <c r="C812" s="2"/>
      <c r="D812" s="43"/>
      <c r="E812" s="43"/>
      <c r="F812" s="43"/>
      <c r="G812" s="43"/>
      <c r="H812" s="43"/>
      <c r="I812" s="43"/>
    </row>
    <row r="813" spans="2:9" ht="15.75" customHeight="1">
      <c r="B813" s="164"/>
      <c r="C813" s="2"/>
      <c r="D813" s="43"/>
      <c r="E813" s="43"/>
      <c r="F813" s="43"/>
      <c r="G813" s="43"/>
      <c r="H813" s="43"/>
      <c r="I813" s="43"/>
    </row>
    <row r="814" spans="2:9" ht="15.75" customHeight="1">
      <c r="B814" s="164"/>
      <c r="C814" s="2"/>
      <c r="D814" s="43"/>
      <c r="E814" s="43"/>
      <c r="F814" s="43"/>
      <c r="G814" s="43"/>
      <c r="H814" s="43"/>
      <c r="I814" s="43"/>
    </row>
    <row r="815" spans="2:9" ht="15.75" customHeight="1">
      <c r="B815" s="164"/>
      <c r="C815" s="2"/>
      <c r="D815" s="43"/>
      <c r="E815" s="43"/>
      <c r="F815" s="43"/>
      <c r="G815" s="43"/>
      <c r="H815" s="43"/>
      <c r="I815" s="43"/>
    </row>
    <row r="816" spans="2:9" ht="15.75" customHeight="1">
      <c r="B816" s="164"/>
      <c r="C816" s="2"/>
      <c r="D816" s="43"/>
      <c r="E816" s="43"/>
      <c r="F816" s="43"/>
      <c r="G816" s="43"/>
      <c r="H816" s="43"/>
      <c r="I816" s="43"/>
    </row>
    <row r="817" spans="2:9" ht="15.75" customHeight="1">
      <c r="B817" s="164"/>
      <c r="C817" s="2"/>
      <c r="D817" s="43"/>
      <c r="E817" s="43"/>
      <c r="F817" s="43"/>
      <c r="G817" s="43"/>
      <c r="H817" s="43"/>
      <c r="I817" s="43"/>
    </row>
    <row r="818" spans="2:9" ht="15.75" customHeight="1">
      <c r="B818" s="164"/>
      <c r="C818" s="2"/>
      <c r="D818" s="43"/>
      <c r="E818" s="43"/>
      <c r="F818" s="43"/>
      <c r="G818" s="43"/>
      <c r="H818" s="43"/>
      <c r="I818" s="43"/>
    </row>
    <row r="819" spans="2:9" ht="15.75" customHeight="1">
      <c r="B819" s="164"/>
      <c r="C819" s="2"/>
      <c r="D819" s="43"/>
      <c r="E819" s="43"/>
      <c r="F819" s="43"/>
      <c r="G819" s="43"/>
      <c r="H819" s="43"/>
      <c r="I819" s="43"/>
    </row>
    <row r="820" spans="2:9" ht="15.75" customHeight="1">
      <c r="B820" s="164"/>
      <c r="C820" s="2"/>
      <c r="D820" s="43"/>
      <c r="E820" s="43"/>
      <c r="F820" s="43"/>
      <c r="G820" s="43"/>
      <c r="H820" s="43"/>
      <c r="I820" s="43"/>
    </row>
    <row r="821" spans="2:9" ht="15.75" customHeight="1">
      <c r="B821" s="164"/>
      <c r="C821" s="2"/>
      <c r="D821" s="43"/>
      <c r="E821" s="43"/>
      <c r="F821" s="43"/>
      <c r="G821" s="43"/>
      <c r="H821" s="43"/>
      <c r="I821" s="43"/>
    </row>
    <row r="822" spans="2:9" ht="15.75" customHeight="1">
      <c r="B822" s="164"/>
      <c r="C822" s="2"/>
      <c r="D822" s="43"/>
      <c r="E822" s="43"/>
      <c r="F822" s="43"/>
      <c r="G822" s="43"/>
      <c r="H822" s="43"/>
      <c r="I822" s="43"/>
    </row>
    <row r="823" spans="2:9" ht="15.75" customHeight="1">
      <c r="B823" s="164"/>
      <c r="C823" s="2"/>
      <c r="D823" s="43"/>
      <c r="E823" s="43"/>
      <c r="F823" s="43"/>
      <c r="G823" s="43"/>
      <c r="H823" s="43"/>
      <c r="I823" s="43"/>
    </row>
    <row r="824" spans="2:9" ht="15.75" customHeight="1">
      <c r="B824" s="164"/>
      <c r="C824" s="2"/>
      <c r="D824" s="43"/>
      <c r="E824" s="43"/>
      <c r="F824" s="43"/>
      <c r="G824" s="43"/>
      <c r="H824" s="43"/>
      <c r="I824" s="43"/>
    </row>
    <row r="825" spans="2:9" ht="15.75" customHeight="1">
      <c r="B825" s="164"/>
      <c r="C825" s="2"/>
      <c r="D825" s="43"/>
      <c r="E825" s="43"/>
      <c r="F825" s="43"/>
      <c r="G825" s="43"/>
      <c r="H825" s="43"/>
      <c r="I825" s="43"/>
    </row>
    <row r="826" spans="2:9" ht="15.75" customHeight="1">
      <c r="B826" s="164"/>
      <c r="C826" s="2"/>
      <c r="D826" s="43"/>
      <c r="E826" s="43"/>
      <c r="F826" s="43"/>
      <c r="G826" s="43"/>
      <c r="H826" s="43"/>
      <c r="I826" s="43"/>
    </row>
    <row r="827" spans="2:9" ht="15.75" customHeight="1">
      <c r="B827" s="164"/>
      <c r="C827" s="2"/>
      <c r="D827" s="43"/>
      <c r="E827" s="43"/>
      <c r="F827" s="43"/>
      <c r="G827" s="43"/>
      <c r="H827" s="43"/>
      <c r="I827" s="43"/>
    </row>
    <row r="828" spans="2:9" ht="15.75" customHeight="1">
      <c r="B828" s="164"/>
      <c r="C828" s="2"/>
      <c r="D828" s="43"/>
      <c r="E828" s="43"/>
      <c r="F828" s="43"/>
      <c r="G828" s="43"/>
      <c r="H828" s="43"/>
      <c r="I828" s="43"/>
    </row>
    <row r="829" spans="2:9" ht="15.75" customHeight="1">
      <c r="B829" s="164"/>
      <c r="C829" s="2"/>
      <c r="D829" s="43"/>
      <c r="E829" s="43"/>
      <c r="F829" s="43"/>
      <c r="G829" s="43"/>
      <c r="H829" s="43"/>
      <c r="I829" s="43"/>
    </row>
    <row r="830" spans="2:9" ht="15.75" customHeight="1">
      <c r="B830" s="164"/>
      <c r="C830" s="2"/>
      <c r="D830" s="43"/>
      <c r="E830" s="43"/>
      <c r="F830" s="43"/>
      <c r="G830" s="43"/>
      <c r="H830" s="43"/>
      <c r="I830" s="43"/>
    </row>
    <row r="831" spans="2:9" ht="15.75" customHeight="1">
      <c r="B831" s="164"/>
      <c r="C831" s="2"/>
      <c r="D831" s="43"/>
      <c r="E831" s="43"/>
      <c r="F831" s="43"/>
      <c r="G831" s="43"/>
      <c r="H831" s="43"/>
      <c r="I831" s="43"/>
    </row>
    <row r="832" spans="2:9" ht="15.75" customHeight="1">
      <c r="B832" s="164"/>
      <c r="C832" s="2"/>
      <c r="D832" s="43"/>
      <c r="E832" s="43"/>
      <c r="F832" s="43"/>
      <c r="G832" s="43"/>
      <c r="H832" s="43"/>
      <c r="I832" s="43"/>
    </row>
    <row r="833" spans="2:9" ht="15.75" customHeight="1">
      <c r="B833" s="164"/>
      <c r="C833" s="2"/>
      <c r="D833" s="43"/>
      <c r="E833" s="43"/>
      <c r="F833" s="43"/>
      <c r="G833" s="43"/>
      <c r="H833" s="43"/>
      <c r="I833" s="43"/>
    </row>
    <row r="834" spans="2:9" ht="15.75" customHeight="1">
      <c r="B834" s="164"/>
      <c r="C834" s="2"/>
      <c r="D834" s="43"/>
      <c r="E834" s="43"/>
      <c r="F834" s="43"/>
      <c r="G834" s="43"/>
      <c r="H834" s="43"/>
      <c r="I834" s="43"/>
    </row>
    <row r="835" spans="2:9" ht="15.75" customHeight="1">
      <c r="B835" s="164"/>
      <c r="C835" s="2"/>
      <c r="D835" s="43"/>
      <c r="E835" s="43"/>
      <c r="F835" s="43"/>
      <c r="G835" s="43"/>
      <c r="H835" s="43"/>
      <c r="I835" s="43"/>
    </row>
    <row r="836" spans="2:9" ht="15.75" customHeight="1">
      <c r="B836" s="164"/>
      <c r="C836" s="2"/>
      <c r="D836" s="43"/>
      <c r="E836" s="43"/>
      <c r="F836" s="43"/>
      <c r="G836" s="43"/>
      <c r="H836" s="43"/>
      <c r="I836" s="43"/>
    </row>
    <row r="837" spans="2:9" ht="15.75" customHeight="1">
      <c r="B837" s="164"/>
      <c r="C837" s="2"/>
      <c r="D837" s="43"/>
      <c r="E837" s="43"/>
      <c r="F837" s="43"/>
      <c r="G837" s="43"/>
      <c r="H837" s="43"/>
      <c r="I837" s="43"/>
    </row>
    <row r="838" spans="2:9" ht="15.75" customHeight="1">
      <c r="B838" s="164"/>
      <c r="C838" s="2"/>
      <c r="D838" s="43"/>
      <c r="E838" s="43"/>
      <c r="F838" s="43"/>
      <c r="G838" s="43"/>
      <c r="H838" s="43"/>
      <c r="I838" s="43"/>
    </row>
    <row r="839" spans="2:9" ht="15.75" customHeight="1">
      <c r="B839" s="164"/>
      <c r="C839" s="2"/>
      <c r="D839" s="43"/>
      <c r="E839" s="43"/>
      <c r="F839" s="43"/>
      <c r="G839" s="43"/>
      <c r="H839" s="43"/>
      <c r="I839" s="43"/>
    </row>
    <row r="840" spans="2:9" ht="15.75" customHeight="1">
      <c r="B840" s="164"/>
      <c r="C840" s="2"/>
      <c r="D840" s="43"/>
      <c r="E840" s="43"/>
      <c r="F840" s="43"/>
      <c r="G840" s="43"/>
      <c r="H840" s="43"/>
      <c r="I840" s="43"/>
    </row>
    <row r="841" spans="2:9" ht="15.75" customHeight="1">
      <c r="B841" s="164"/>
      <c r="C841" s="2"/>
      <c r="D841" s="43"/>
      <c r="E841" s="43"/>
      <c r="F841" s="43"/>
      <c r="G841" s="43"/>
      <c r="H841" s="43"/>
      <c r="I841" s="43"/>
    </row>
    <row r="842" spans="2:9" ht="15.75" customHeight="1">
      <c r="B842" s="164"/>
      <c r="C842" s="2"/>
      <c r="D842" s="43"/>
      <c r="E842" s="43"/>
      <c r="F842" s="43"/>
      <c r="G842" s="43"/>
      <c r="H842" s="43"/>
      <c r="I842" s="43"/>
    </row>
    <row r="843" spans="2:9" ht="15.75" customHeight="1">
      <c r="B843" s="164"/>
      <c r="C843" s="2"/>
      <c r="D843" s="43"/>
      <c r="E843" s="43"/>
      <c r="F843" s="43"/>
      <c r="G843" s="43"/>
      <c r="H843" s="43"/>
      <c r="I843" s="43"/>
    </row>
    <row r="844" spans="2:9" ht="15.75" customHeight="1">
      <c r="B844" s="164"/>
      <c r="C844" s="2"/>
      <c r="D844" s="43"/>
      <c r="E844" s="43"/>
      <c r="F844" s="43"/>
      <c r="G844" s="43"/>
      <c r="H844" s="43"/>
      <c r="I844" s="43"/>
    </row>
    <row r="845" spans="2:9" ht="15.75" customHeight="1">
      <c r="B845" s="164"/>
      <c r="C845" s="2"/>
      <c r="D845" s="43"/>
      <c r="E845" s="43"/>
      <c r="F845" s="43"/>
      <c r="G845" s="43"/>
      <c r="H845" s="43"/>
      <c r="I845" s="43"/>
    </row>
    <row r="846" spans="2:9" ht="15.75" customHeight="1">
      <c r="B846" s="164"/>
      <c r="C846" s="2"/>
      <c r="D846" s="43"/>
      <c r="E846" s="43"/>
      <c r="F846" s="43"/>
      <c r="G846" s="43"/>
      <c r="H846" s="43"/>
      <c r="I846" s="43"/>
    </row>
    <row r="847" spans="2:9" ht="15.75" customHeight="1">
      <c r="B847" s="164"/>
      <c r="C847" s="2"/>
      <c r="D847" s="43"/>
      <c r="E847" s="43"/>
      <c r="F847" s="43"/>
      <c r="G847" s="43"/>
      <c r="H847" s="43"/>
      <c r="I847" s="43"/>
    </row>
    <row r="848" spans="2:9" ht="15.75" customHeight="1">
      <c r="B848" s="164"/>
      <c r="C848" s="2"/>
      <c r="D848" s="43"/>
      <c r="E848" s="43"/>
      <c r="F848" s="43"/>
      <c r="G848" s="43"/>
      <c r="H848" s="43"/>
      <c r="I848" s="43"/>
    </row>
    <row r="849" spans="2:9" ht="15.75" customHeight="1">
      <c r="B849" s="164"/>
      <c r="C849" s="2"/>
      <c r="D849" s="43"/>
      <c r="E849" s="43"/>
      <c r="F849" s="43"/>
      <c r="G849" s="43"/>
      <c r="H849" s="43"/>
      <c r="I849" s="43"/>
    </row>
    <row r="850" spans="2:9" ht="15.75" customHeight="1">
      <c r="B850" s="164"/>
      <c r="C850" s="2"/>
      <c r="D850" s="43"/>
      <c r="E850" s="43"/>
      <c r="F850" s="43"/>
      <c r="G850" s="43"/>
      <c r="H850" s="43"/>
      <c r="I850" s="43"/>
    </row>
    <row r="851" spans="2:9" ht="15.75" customHeight="1">
      <c r="B851" s="164"/>
      <c r="C851" s="2"/>
      <c r="D851" s="43"/>
      <c r="E851" s="43"/>
      <c r="F851" s="43"/>
      <c r="G851" s="43"/>
      <c r="H851" s="43"/>
      <c r="I851" s="43"/>
    </row>
    <row r="852" spans="2:9" ht="15.75" customHeight="1">
      <c r="B852" s="164"/>
      <c r="C852" s="2"/>
      <c r="D852" s="43"/>
      <c r="E852" s="43"/>
      <c r="F852" s="43"/>
      <c r="G852" s="43"/>
      <c r="H852" s="43"/>
      <c r="I852" s="43"/>
    </row>
    <row r="853" spans="2:9" ht="15.75" customHeight="1">
      <c r="B853" s="164"/>
      <c r="C853" s="2"/>
      <c r="D853" s="43"/>
      <c r="E853" s="43"/>
      <c r="F853" s="43"/>
      <c r="G853" s="43"/>
      <c r="H853" s="43"/>
      <c r="I853" s="43"/>
    </row>
    <row r="854" spans="2:9" ht="15.75" customHeight="1">
      <c r="B854" s="164"/>
      <c r="C854" s="2"/>
      <c r="D854" s="43"/>
      <c r="E854" s="43"/>
      <c r="F854" s="43"/>
      <c r="G854" s="43"/>
      <c r="H854" s="43"/>
      <c r="I854" s="43"/>
    </row>
    <row r="855" spans="2:9" ht="15.75" customHeight="1">
      <c r="B855" s="164"/>
      <c r="C855" s="2"/>
      <c r="D855" s="43"/>
      <c r="E855" s="43"/>
      <c r="F855" s="43"/>
      <c r="G855" s="43"/>
      <c r="H855" s="43"/>
      <c r="I855" s="43"/>
    </row>
    <row r="856" spans="2:9" ht="15.75" customHeight="1">
      <c r="B856" s="164"/>
      <c r="C856" s="2"/>
      <c r="D856" s="43"/>
      <c r="E856" s="43"/>
      <c r="F856" s="43"/>
      <c r="G856" s="43"/>
      <c r="H856" s="43"/>
      <c r="I856" s="43"/>
    </row>
    <row r="857" spans="2:9" ht="15.75" customHeight="1">
      <c r="B857" s="164"/>
      <c r="C857" s="2"/>
      <c r="D857" s="43"/>
      <c r="E857" s="43"/>
      <c r="F857" s="43"/>
      <c r="G857" s="43"/>
      <c r="H857" s="43"/>
      <c r="I857" s="43"/>
    </row>
    <row r="858" spans="2:9" ht="15.75" customHeight="1">
      <c r="B858" s="164"/>
      <c r="C858" s="2"/>
      <c r="D858" s="43"/>
      <c r="E858" s="43"/>
      <c r="F858" s="43"/>
      <c r="G858" s="43"/>
      <c r="H858" s="43"/>
      <c r="I858" s="43"/>
    </row>
    <row r="859" spans="2:9" ht="15.75" customHeight="1">
      <c r="B859" s="164"/>
      <c r="C859" s="2"/>
      <c r="D859" s="43"/>
      <c r="E859" s="43"/>
      <c r="F859" s="43"/>
      <c r="G859" s="43"/>
      <c r="H859" s="43"/>
      <c r="I859" s="43"/>
    </row>
    <row r="860" spans="2:9" ht="15.75" customHeight="1">
      <c r="B860" s="164"/>
      <c r="C860" s="2"/>
      <c r="D860" s="43"/>
      <c r="E860" s="43"/>
      <c r="F860" s="43"/>
      <c r="G860" s="43"/>
      <c r="H860" s="43"/>
      <c r="I860" s="43"/>
    </row>
    <row r="861" spans="2:9" ht="15.75" customHeight="1">
      <c r="B861" s="164"/>
      <c r="C861" s="2"/>
      <c r="D861" s="43"/>
      <c r="E861" s="43"/>
      <c r="F861" s="43"/>
      <c r="G861" s="43"/>
      <c r="H861" s="43"/>
      <c r="I861" s="43"/>
    </row>
    <row r="862" spans="2:9" ht="15.75" customHeight="1">
      <c r="B862" s="164"/>
      <c r="C862" s="2"/>
      <c r="D862" s="43"/>
      <c r="E862" s="43"/>
      <c r="F862" s="43"/>
      <c r="G862" s="43"/>
      <c r="H862" s="43"/>
      <c r="I862" s="43"/>
    </row>
    <row r="863" spans="2:9" ht="15.75" customHeight="1">
      <c r="B863" s="164"/>
      <c r="C863" s="2"/>
      <c r="D863" s="43"/>
      <c r="E863" s="43"/>
      <c r="F863" s="43"/>
      <c r="G863" s="43"/>
      <c r="H863" s="43"/>
      <c r="I863" s="43"/>
    </row>
    <row r="864" spans="2:9" ht="15.75" customHeight="1">
      <c r="B864" s="164"/>
      <c r="C864" s="2"/>
      <c r="D864" s="43"/>
      <c r="E864" s="43"/>
      <c r="F864" s="43"/>
      <c r="G864" s="43"/>
      <c r="H864" s="43"/>
      <c r="I864" s="43"/>
    </row>
    <row r="865" spans="2:9" ht="15.75" customHeight="1">
      <c r="B865" s="164"/>
      <c r="C865" s="2"/>
      <c r="D865" s="43"/>
      <c r="E865" s="43"/>
      <c r="F865" s="43"/>
      <c r="G865" s="43"/>
      <c r="H865" s="43"/>
      <c r="I865" s="43"/>
    </row>
    <row r="866" spans="2:9" ht="15.75" customHeight="1">
      <c r="B866" s="164"/>
      <c r="C866" s="2"/>
      <c r="D866" s="43"/>
      <c r="E866" s="43"/>
      <c r="F866" s="43"/>
      <c r="G866" s="43"/>
      <c r="H866" s="43"/>
      <c r="I866" s="43"/>
    </row>
    <row r="867" spans="2:9" ht="15.75" customHeight="1">
      <c r="B867" s="164"/>
      <c r="C867" s="2"/>
      <c r="D867" s="43"/>
      <c r="E867" s="43"/>
      <c r="F867" s="43"/>
      <c r="G867" s="43"/>
      <c r="H867" s="43"/>
      <c r="I867" s="43"/>
    </row>
    <row r="868" spans="2:9" ht="15.75" customHeight="1">
      <c r="B868" s="164"/>
      <c r="C868" s="2"/>
      <c r="D868" s="43"/>
      <c r="E868" s="43"/>
      <c r="F868" s="43"/>
      <c r="G868" s="43"/>
      <c r="H868" s="43"/>
      <c r="I868" s="43"/>
    </row>
    <row r="869" spans="2:9" ht="15.75" customHeight="1">
      <c r="B869" s="164"/>
      <c r="C869" s="2"/>
      <c r="D869" s="43"/>
      <c r="E869" s="43"/>
      <c r="F869" s="43"/>
      <c r="G869" s="43"/>
      <c r="H869" s="43"/>
      <c r="I869" s="43"/>
    </row>
    <row r="870" spans="2:9" ht="15.75" customHeight="1">
      <c r="B870" s="164"/>
      <c r="C870" s="2"/>
      <c r="D870" s="43"/>
      <c r="E870" s="43"/>
      <c r="F870" s="43"/>
      <c r="G870" s="43"/>
      <c r="H870" s="43"/>
      <c r="I870" s="43"/>
    </row>
    <row r="871" spans="2:9" ht="15.75" customHeight="1">
      <c r="B871" s="164"/>
      <c r="C871" s="2"/>
      <c r="D871" s="43"/>
      <c r="E871" s="43"/>
      <c r="F871" s="43"/>
      <c r="G871" s="43"/>
      <c r="H871" s="43"/>
      <c r="I871" s="43"/>
    </row>
    <row r="872" spans="2:9" ht="15.75" customHeight="1">
      <c r="B872" s="164"/>
      <c r="C872" s="2"/>
      <c r="D872" s="43"/>
      <c r="E872" s="43"/>
      <c r="F872" s="43"/>
      <c r="G872" s="43"/>
      <c r="H872" s="43"/>
      <c r="I872" s="43"/>
    </row>
    <row r="873" spans="2:9" ht="15.75" customHeight="1">
      <c r="B873" s="164"/>
      <c r="C873" s="2"/>
      <c r="D873" s="43"/>
      <c r="E873" s="43"/>
      <c r="F873" s="43"/>
      <c r="G873" s="43"/>
      <c r="H873" s="43"/>
      <c r="I873" s="43"/>
    </row>
    <row r="874" spans="2:9" ht="15.75" customHeight="1">
      <c r="B874" s="164"/>
      <c r="C874" s="2"/>
      <c r="D874" s="43"/>
      <c r="E874" s="43"/>
      <c r="F874" s="43"/>
      <c r="G874" s="43"/>
      <c r="H874" s="43"/>
      <c r="I874" s="43"/>
    </row>
    <row r="875" spans="2:9" ht="15.75" customHeight="1">
      <c r="B875" s="164"/>
      <c r="C875" s="2"/>
      <c r="D875" s="43"/>
      <c r="E875" s="43"/>
      <c r="F875" s="43"/>
      <c r="G875" s="43"/>
      <c r="H875" s="43"/>
      <c r="I875" s="43"/>
    </row>
    <row r="876" spans="2:9" ht="15.75" customHeight="1">
      <c r="B876" s="164"/>
      <c r="C876" s="2"/>
      <c r="D876" s="43"/>
      <c r="E876" s="43"/>
      <c r="F876" s="43"/>
      <c r="G876" s="43"/>
      <c r="H876" s="43"/>
      <c r="I876" s="43"/>
    </row>
    <row r="877" spans="2:9" ht="15.75" customHeight="1">
      <c r="B877" s="164"/>
      <c r="C877" s="2"/>
      <c r="D877" s="43"/>
      <c r="E877" s="43"/>
      <c r="F877" s="43"/>
      <c r="G877" s="43"/>
      <c r="H877" s="43"/>
      <c r="I877" s="43"/>
    </row>
    <row r="878" spans="2:9" ht="15.75" customHeight="1">
      <c r="B878" s="164"/>
      <c r="C878" s="2"/>
      <c r="D878" s="43"/>
      <c r="E878" s="43"/>
      <c r="F878" s="43"/>
      <c r="G878" s="43"/>
      <c r="H878" s="43"/>
      <c r="I878" s="43"/>
    </row>
    <row r="879" spans="2:9" ht="15.75" customHeight="1">
      <c r="B879" s="164"/>
      <c r="C879" s="2"/>
      <c r="D879" s="43"/>
      <c r="E879" s="43"/>
      <c r="F879" s="43"/>
      <c r="G879" s="43"/>
      <c r="H879" s="43"/>
      <c r="I879" s="43"/>
    </row>
    <row r="880" spans="2:9" ht="15.75" customHeight="1">
      <c r="B880" s="164"/>
      <c r="C880" s="2"/>
      <c r="D880" s="43"/>
      <c r="E880" s="43"/>
      <c r="F880" s="43"/>
      <c r="G880" s="43"/>
      <c r="H880" s="43"/>
      <c r="I880" s="43"/>
    </row>
    <row r="881" spans="2:9" ht="15.75" customHeight="1">
      <c r="B881" s="164"/>
      <c r="C881" s="2"/>
      <c r="D881" s="43"/>
      <c r="E881" s="43"/>
      <c r="F881" s="43"/>
      <c r="G881" s="43"/>
      <c r="H881" s="43"/>
      <c r="I881" s="43"/>
    </row>
    <row r="882" spans="2:9" ht="15.75" customHeight="1">
      <c r="B882" s="164"/>
      <c r="C882" s="2"/>
      <c r="D882" s="43"/>
      <c r="E882" s="43"/>
      <c r="F882" s="43"/>
      <c r="G882" s="43"/>
      <c r="H882" s="43"/>
      <c r="I882" s="43"/>
    </row>
    <row r="883" spans="2:9" ht="15.75" customHeight="1">
      <c r="B883" s="164"/>
      <c r="C883" s="2"/>
      <c r="D883" s="43"/>
      <c r="E883" s="43"/>
      <c r="F883" s="43"/>
      <c r="G883" s="43"/>
      <c r="H883" s="43"/>
      <c r="I883" s="43"/>
    </row>
    <row r="884" spans="2:9" ht="15.75" customHeight="1">
      <c r="B884" s="164"/>
      <c r="C884" s="2"/>
      <c r="D884" s="43"/>
      <c r="E884" s="43"/>
      <c r="F884" s="43"/>
      <c r="G884" s="43"/>
      <c r="H884" s="43"/>
      <c r="I884" s="43"/>
    </row>
    <row r="885" spans="2:9" ht="15.75" customHeight="1">
      <c r="B885" s="164"/>
      <c r="C885" s="2"/>
      <c r="D885" s="43"/>
      <c r="E885" s="43"/>
      <c r="F885" s="43"/>
      <c r="G885" s="43"/>
      <c r="H885" s="43"/>
      <c r="I885" s="43"/>
    </row>
    <row r="886" spans="2:9" ht="15.75" customHeight="1">
      <c r="B886" s="164"/>
      <c r="C886" s="2"/>
      <c r="D886" s="43"/>
      <c r="E886" s="43"/>
      <c r="F886" s="43"/>
      <c r="G886" s="43"/>
      <c r="H886" s="43"/>
      <c r="I886" s="43"/>
    </row>
    <row r="887" spans="2:9" ht="15.75" customHeight="1">
      <c r="B887" s="164"/>
      <c r="C887" s="2"/>
      <c r="D887" s="43"/>
      <c r="E887" s="43"/>
      <c r="F887" s="43"/>
      <c r="G887" s="43"/>
      <c r="H887" s="43"/>
      <c r="I887" s="43"/>
    </row>
    <row r="888" spans="2:9" ht="15.75" customHeight="1">
      <c r="B888" s="164"/>
      <c r="C888" s="2"/>
      <c r="D888" s="43"/>
      <c r="E888" s="43"/>
      <c r="F888" s="43"/>
      <c r="G888" s="43"/>
      <c r="H888" s="43"/>
      <c r="I888" s="43"/>
    </row>
    <row r="889" spans="2:9" ht="15.75" customHeight="1">
      <c r="B889" s="164"/>
      <c r="C889" s="2"/>
      <c r="D889" s="43"/>
      <c r="E889" s="43"/>
      <c r="F889" s="43"/>
      <c r="G889" s="43"/>
      <c r="H889" s="43"/>
      <c r="I889" s="43"/>
    </row>
    <row r="890" spans="2:9" ht="15.75" customHeight="1">
      <c r="B890" s="164"/>
      <c r="C890" s="2"/>
      <c r="D890" s="43"/>
      <c r="E890" s="43"/>
      <c r="F890" s="43"/>
      <c r="G890" s="43"/>
      <c r="H890" s="43"/>
      <c r="I890" s="43"/>
    </row>
    <row r="891" spans="2:9" ht="15.75" customHeight="1">
      <c r="B891" s="164"/>
      <c r="C891" s="2"/>
      <c r="D891" s="43"/>
      <c r="E891" s="43"/>
      <c r="F891" s="43"/>
      <c r="G891" s="43"/>
      <c r="H891" s="43"/>
      <c r="I891" s="43"/>
    </row>
    <row r="892" spans="2:9" ht="15.75" customHeight="1">
      <c r="B892" s="164"/>
      <c r="C892" s="2"/>
      <c r="D892" s="43"/>
      <c r="E892" s="43"/>
      <c r="F892" s="43"/>
      <c r="G892" s="43"/>
      <c r="H892" s="43"/>
      <c r="I892" s="43"/>
    </row>
    <row r="893" spans="2:9" ht="15.75" customHeight="1">
      <c r="B893" s="164"/>
      <c r="C893" s="2"/>
      <c r="D893" s="43"/>
      <c r="E893" s="43"/>
      <c r="F893" s="43"/>
      <c r="G893" s="43"/>
      <c r="H893" s="43"/>
      <c r="I893" s="43"/>
    </row>
    <row r="894" spans="2:9" ht="15.75" customHeight="1">
      <c r="B894" s="164"/>
      <c r="C894" s="2"/>
      <c r="D894" s="43"/>
      <c r="E894" s="43"/>
      <c r="F894" s="43"/>
      <c r="G894" s="43"/>
      <c r="H894" s="43"/>
      <c r="I894" s="43"/>
    </row>
    <row r="895" spans="2:9" ht="15.75" customHeight="1">
      <c r="B895" s="164"/>
      <c r="C895" s="2"/>
      <c r="D895" s="43"/>
      <c r="E895" s="43"/>
      <c r="F895" s="43"/>
      <c r="G895" s="43"/>
      <c r="H895" s="43"/>
      <c r="I895" s="43"/>
    </row>
    <row r="896" spans="2:9" ht="15.75" customHeight="1">
      <c r="B896" s="164"/>
      <c r="C896" s="2"/>
      <c r="D896" s="43"/>
      <c r="E896" s="43"/>
      <c r="F896" s="43"/>
      <c r="G896" s="43"/>
      <c r="H896" s="43"/>
      <c r="I896" s="43"/>
    </row>
    <row r="897" spans="2:9" ht="15.75" customHeight="1">
      <c r="B897" s="164"/>
      <c r="C897" s="2"/>
      <c r="D897" s="43"/>
      <c r="E897" s="43"/>
      <c r="F897" s="43"/>
      <c r="G897" s="43"/>
      <c r="H897" s="43"/>
      <c r="I897" s="43"/>
    </row>
    <row r="898" spans="2:9" ht="15.75" customHeight="1">
      <c r="B898" s="164"/>
      <c r="C898" s="2"/>
      <c r="D898" s="43"/>
      <c r="E898" s="43"/>
      <c r="F898" s="43"/>
      <c r="G898" s="43"/>
      <c r="H898" s="43"/>
      <c r="I898" s="43"/>
    </row>
    <row r="899" spans="2:9" ht="15.75" customHeight="1">
      <c r="B899" s="164"/>
      <c r="C899" s="2"/>
      <c r="D899" s="43"/>
      <c r="E899" s="43"/>
      <c r="F899" s="43"/>
      <c r="G899" s="43"/>
      <c r="H899" s="43"/>
      <c r="I899" s="43"/>
    </row>
    <row r="900" spans="2:9" ht="15.75" customHeight="1">
      <c r="B900" s="164"/>
      <c r="C900" s="2"/>
      <c r="D900" s="43"/>
      <c r="E900" s="43"/>
      <c r="F900" s="43"/>
      <c r="G900" s="43"/>
      <c r="H900" s="43"/>
      <c r="I900" s="43"/>
    </row>
    <row r="901" spans="2:9" ht="15.75" customHeight="1">
      <c r="B901" s="164"/>
      <c r="C901" s="2"/>
      <c r="D901" s="43"/>
      <c r="E901" s="43"/>
      <c r="F901" s="43"/>
      <c r="G901" s="43"/>
      <c r="H901" s="43"/>
      <c r="I901" s="43"/>
    </row>
    <row r="902" spans="2:9" ht="15.75" customHeight="1">
      <c r="B902" s="164"/>
      <c r="C902" s="2"/>
      <c r="D902" s="43"/>
      <c r="E902" s="43"/>
      <c r="F902" s="43"/>
      <c r="G902" s="43"/>
      <c r="H902" s="43"/>
      <c r="I902" s="43"/>
    </row>
    <row r="903" spans="2:9" ht="15.75" customHeight="1">
      <c r="B903" s="164"/>
      <c r="C903" s="2"/>
      <c r="D903" s="43"/>
      <c r="E903" s="43"/>
      <c r="F903" s="43"/>
      <c r="G903" s="43"/>
      <c r="H903" s="43"/>
      <c r="I903" s="43"/>
    </row>
    <row r="904" spans="2:9" ht="15.75" customHeight="1">
      <c r="B904" s="164"/>
      <c r="C904" s="2"/>
      <c r="D904" s="43"/>
      <c r="E904" s="43"/>
      <c r="F904" s="43"/>
      <c r="G904" s="43"/>
      <c r="H904" s="43"/>
      <c r="I904" s="43"/>
    </row>
    <row r="905" spans="2:9" ht="15.75" customHeight="1">
      <c r="B905" s="164"/>
      <c r="C905" s="2"/>
      <c r="D905" s="43"/>
      <c r="E905" s="43"/>
      <c r="F905" s="43"/>
      <c r="G905" s="43"/>
      <c r="H905" s="43"/>
      <c r="I905" s="43"/>
    </row>
    <row r="906" spans="2:9" ht="15.75" customHeight="1">
      <c r="B906" s="164"/>
      <c r="C906" s="2"/>
      <c r="D906" s="43"/>
      <c r="E906" s="43"/>
      <c r="F906" s="43"/>
      <c r="G906" s="43"/>
      <c r="H906" s="43"/>
      <c r="I906" s="43"/>
    </row>
    <row r="907" spans="2:9" ht="15.75" customHeight="1">
      <c r="B907" s="164"/>
      <c r="C907" s="2"/>
      <c r="D907" s="43"/>
      <c r="E907" s="43"/>
      <c r="F907" s="43"/>
      <c r="G907" s="43"/>
      <c r="H907" s="43"/>
      <c r="I907" s="43"/>
    </row>
    <row r="908" spans="2:9" ht="15.75" customHeight="1">
      <c r="B908" s="164"/>
      <c r="C908" s="2"/>
      <c r="D908" s="43"/>
      <c r="E908" s="43"/>
      <c r="F908" s="43"/>
      <c r="G908" s="43"/>
      <c r="H908" s="43"/>
      <c r="I908" s="43"/>
    </row>
    <row r="909" spans="2:9" ht="15.75" customHeight="1">
      <c r="B909" s="164"/>
      <c r="C909" s="2"/>
      <c r="D909" s="43"/>
      <c r="E909" s="43"/>
      <c r="F909" s="43"/>
      <c r="G909" s="43"/>
      <c r="H909" s="43"/>
      <c r="I909" s="43"/>
    </row>
    <row r="910" spans="2:9" ht="15.75" customHeight="1">
      <c r="B910" s="164"/>
      <c r="C910" s="2"/>
      <c r="D910" s="43"/>
      <c r="E910" s="43"/>
      <c r="F910" s="43"/>
      <c r="G910" s="43"/>
      <c r="H910" s="43"/>
      <c r="I910" s="43"/>
    </row>
    <row r="911" spans="2:9" ht="15.75" customHeight="1">
      <c r="B911" s="164"/>
      <c r="C911" s="2"/>
      <c r="D911" s="43"/>
      <c r="E911" s="43"/>
      <c r="F911" s="43"/>
      <c r="G911" s="43"/>
      <c r="H911" s="43"/>
      <c r="I911" s="43"/>
    </row>
    <row r="912" spans="2:9" ht="15.75" customHeight="1">
      <c r="B912" s="164"/>
      <c r="C912" s="2"/>
      <c r="D912" s="43"/>
      <c r="E912" s="43"/>
      <c r="F912" s="43"/>
      <c r="G912" s="43"/>
      <c r="H912" s="43"/>
      <c r="I912" s="43"/>
    </row>
    <row r="913" spans="2:9" ht="15.75" customHeight="1">
      <c r="B913" s="164"/>
      <c r="C913" s="2"/>
      <c r="D913" s="43"/>
      <c r="E913" s="43"/>
      <c r="F913" s="43"/>
      <c r="G913" s="43"/>
      <c r="H913" s="43"/>
      <c r="I913" s="43"/>
    </row>
    <row r="914" spans="2:9" ht="15.75" customHeight="1">
      <c r="B914" s="164"/>
      <c r="C914" s="2"/>
      <c r="D914" s="43"/>
      <c r="E914" s="43"/>
      <c r="F914" s="43"/>
      <c r="G914" s="43"/>
      <c r="H914" s="43"/>
      <c r="I914" s="43"/>
    </row>
    <row r="915" spans="2:9" ht="15.75" customHeight="1">
      <c r="B915" s="164"/>
      <c r="C915" s="2"/>
      <c r="D915" s="43"/>
      <c r="E915" s="43"/>
      <c r="F915" s="43"/>
      <c r="G915" s="43"/>
      <c r="H915" s="43"/>
      <c r="I915" s="43"/>
    </row>
    <row r="916" spans="2:9" ht="15.75" customHeight="1">
      <c r="B916" s="164"/>
      <c r="C916" s="2"/>
      <c r="D916" s="43"/>
      <c r="E916" s="43"/>
      <c r="F916" s="43"/>
      <c r="G916" s="43"/>
      <c r="H916" s="43"/>
      <c r="I916" s="43"/>
    </row>
    <row r="917" spans="2:9" ht="15.75" customHeight="1">
      <c r="B917" s="164"/>
      <c r="C917" s="2"/>
      <c r="D917" s="43"/>
      <c r="E917" s="43"/>
      <c r="F917" s="43"/>
      <c r="G917" s="43"/>
      <c r="H917" s="43"/>
      <c r="I917" s="43"/>
    </row>
    <row r="918" spans="2:9" ht="15.75" customHeight="1">
      <c r="B918" s="164"/>
      <c r="C918" s="2"/>
      <c r="D918" s="43"/>
      <c r="E918" s="43"/>
      <c r="F918" s="43"/>
      <c r="G918" s="43"/>
      <c r="H918" s="43"/>
      <c r="I918" s="43"/>
    </row>
    <row r="919" spans="2:9" ht="15.75" customHeight="1">
      <c r="B919" s="164"/>
      <c r="C919" s="2"/>
      <c r="D919" s="43"/>
      <c r="E919" s="43"/>
      <c r="F919" s="43"/>
      <c r="G919" s="43"/>
      <c r="H919" s="43"/>
      <c r="I919" s="43"/>
    </row>
    <row r="920" spans="2:9" ht="15.75" customHeight="1">
      <c r="B920" s="164"/>
      <c r="C920" s="2"/>
      <c r="D920" s="43"/>
      <c r="E920" s="43"/>
      <c r="F920" s="43"/>
      <c r="G920" s="43"/>
      <c r="H920" s="43"/>
      <c r="I920" s="43"/>
    </row>
    <row r="921" spans="2:9" ht="15.75" customHeight="1">
      <c r="B921" s="164"/>
      <c r="C921" s="2"/>
      <c r="D921" s="43"/>
      <c r="E921" s="43"/>
      <c r="F921" s="43"/>
      <c r="G921" s="43"/>
      <c r="H921" s="43"/>
      <c r="I921" s="43"/>
    </row>
    <row r="922" spans="2:9" ht="15.75" customHeight="1">
      <c r="B922" s="164"/>
      <c r="C922" s="2"/>
      <c r="D922" s="43"/>
      <c r="E922" s="43"/>
      <c r="F922" s="43"/>
      <c r="G922" s="43"/>
      <c r="H922" s="43"/>
      <c r="I922" s="43"/>
    </row>
    <row r="923" spans="2:9" ht="15.75" customHeight="1">
      <c r="B923" s="164"/>
      <c r="C923" s="2"/>
      <c r="D923" s="43"/>
      <c r="E923" s="43"/>
      <c r="F923" s="43"/>
      <c r="G923" s="43"/>
      <c r="H923" s="43"/>
      <c r="I923" s="43"/>
    </row>
    <row r="924" spans="2:9" ht="15.75" customHeight="1">
      <c r="B924" s="164"/>
      <c r="C924" s="2"/>
      <c r="D924" s="43"/>
      <c r="E924" s="43"/>
      <c r="F924" s="43"/>
      <c r="G924" s="43"/>
      <c r="H924" s="43"/>
      <c r="I924" s="43"/>
    </row>
    <row r="925" spans="2:9" ht="15.75" customHeight="1">
      <c r="B925" s="164"/>
      <c r="C925" s="2"/>
      <c r="D925" s="43"/>
      <c r="E925" s="43"/>
      <c r="F925" s="43"/>
      <c r="G925" s="43"/>
      <c r="H925" s="43"/>
      <c r="I925" s="43"/>
    </row>
    <row r="926" spans="2:9" ht="15.75" customHeight="1">
      <c r="B926" s="164"/>
      <c r="C926" s="2"/>
      <c r="D926" s="43"/>
      <c r="E926" s="43"/>
      <c r="F926" s="43"/>
      <c r="G926" s="43"/>
      <c r="H926" s="43"/>
      <c r="I926" s="43"/>
    </row>
    <row r="927" spans="2:9" ht="15.75" customHeight="1">
      <c r="B927" s="164"/>
      <c r="C927" s="2"/>
      <c r="D927" s="43"/>
      <c r="E927" s="43"/>
      <c r="F927" s="43"/>
      <c r="G927" s="43"/>
      <c r="H927" s="43"/>
      <c r="I927" s="43"/>
    </row>
    <row r="928" spans="2:9" ht="15.75" customHeight="1">
      <c r="B928" s="164"/>
      <c r="C928" s="2"/>
      <c r="D928" s="43"/>
      <c r="E928" s="43"/>
      <c r="F928" s="43"/>
      <c r="G928" s="43"/>
      <c r="H928" s="43"/>
      <c r="I928" s="43"/>
    </row>
    <row r="929" spans="2:9" ht="15.75" customHeight="1">
      <c r="B929" s="164"/>
      <c r="C929" s="2"/>
      <c r="D929" s="43"/>
      <c r="E929" s="43"/>
      <c r="F929" s="43"/>
      <c r="G929" s="43"/>
      <c r="H929" s="43"/>
      <c r="I929" s="43"/>
    </row>
    <row r="930" spans="2:9" ht="15.75" customHeight="1">
      <c r="B930" s="164"/>
      <c r="C930" s="2"/>
      <c r="D930" s="43"/>
      <c r="E930" s="43"/>
      <c r="F930" s="43"/>
      <c r="G930" s="43"/>
      <c r="H930" s="43"/>
      <c r="I930" s="43"/>
    </row>
    <row r="931" spans="2:9" ht="15.75" customHeight="1">
      <c r="B931" s="164"/>
      <c r="C931" s="2"/>
      <c r="D931" s="43"/>
      <c r="E931" s="43"/>
      <c r="F931" s="43"/>
      <c r="G931" s="43"/>
      <c r="H931" s="43"/>
      <c r="I931" s="43"/>
    </row>
    <row r="932" spans="2:9" ht="15.75" customHeight="1">
      <c r="B932" s="164"/>
      <c r="C932" s="2"/>
      <c r="D932" s="43"/>
      <c r="E932" s="43"/>
      <c r="F932" s="43"/>
      <c r="G932" s="43"/>
      <c r="H932" s="43"/>
      <c r="I932" s="43"/>
    </row>
    <row r="933" spans="2:9" ht="15.75" customHeight="1">
      <c r="B933" s="164"/>
      <c r="C933" s="2"/>
      <c r="D933" s="43"/>
      <c r="E933" s="43"/>
      <c r="F933" s="43"/>
      <c r="G933" s="43"/>
      <c r="H933" s="43"/>
      <c r="I933" s="43"/>
    </row>
    <row r="934" spans="2:9" ht="15.75" customHeight="1">
      <c r="B934" s="164"/>
      <c r="C934" s="2"/>
      <c r="D934" s="43"/>
      <c r="E934" s="43"/>
      <c r="F934" s="43"/>
      <c r="G934" s="43"/>
      <c r="H934" s="43"/>
      <c r="I934" s="43"/>
    </row>
    <row r="935" spans="2:9" ht="15.75" customHeight="1">
      <c r="B935" s="164"/>
      <c r="C935" s="2"/>
      <c r="D935" s="43"/>
      <c r="E935" s="43"/>
      <c r="F935" s="43"/>
      <c r="G935" s="43"/>
      <c r="H935" s="43"/>
      <c r="I935" s="43"/>
    </row>
    <row r="936" spans="2:9" ht="15.75" customHeight="1">
      <c r="B936" s="164"/>
      <c r="C936" s="2"/>
      <c r="D936" s="43"/>
      <c r="E936" s="43"/>
      <c r="F936" s="43"/>
      <c r="G936" s="43"/>
      <c r="H936" s="43"/>
      <c r="I936" s="43"/>
    </row>
    <row r="937" spans="2:9" ht="15.75" customHeight="1">
      <c r="B937" s="164"/>
      <c r="C937" s="2"/>
      <c r="D937" s="43"/>
      <c r="E937" s="43"/>
      <c r="F937" s="43"/>
      <c r="G937" s="43"/>
      <c r="H937" s="43"/>
      <c r="I937" s="43"/>
    </row>
    <row r="938" spans="2:9" ht="15.75" customHeight="1">
      <c r="B938" s="164"/>
      <c r="C938" s="2"/>
      <c r="D938" s="43"/>
      <c r="E938" s="43"/>
      <c r="F938" s="43"/>
      <c r="G938" s="43"/>
      <c r="H938" s="43"/>
      <c r="I938" s="43"/>
    </row>
    <row r="939" spans="2:9" ht="15.75" customHeight="1">
      <c r="B939" s="164"/>
      <c r="C939" s="2"/>
      <c r="D939" s="43"/>
      <c r="E939" s="43"/>
      <c r="F939" s="43"/>
      <c r="G939" s="43"/>
      <c r="H939" s="43"/>
      <c r="I939" s="43"/>
    </row>
    <row r="940" spans="2:9" ht="15.75" customHeight="1">
      <c r="B940" s="164"/>
      <c r="C940" s="2"/>
      <c r="D940" s="43"/>
      <c r="E940" s="43"/>
      <c r="F940" s="43"/>
      <c r="G940" s="43"/>
      <c r="H940" s="43"/>
      <c r="I940" s="43"/>
    </row>
    <row r="941" spans="2:9" ht="15.75" customHeight="1">
      <c r="B941" s="164"/>
      <c r="C941" s="2"/>
      <c r="D941" s="43"/>
      <c r="E941" s="43"/>
      <c r="F941" s="43"/>
      <c r="G941" s="43"/>
      <c r="H941" s="43"/>
      <c r="I941" s="43"/>
    </row>
    <row r="942" spans="2:9" ht="15.75" customHeight="1">
      <c r="B942" s="164"/>
      <c r="C942" s="2"/>
      <c r="D942" s="43"/>
      <c r="E942" s="43"/>
      <c r="F942" s="43"/>
      <c r="G942" s="43"/>
      <c r="H942" s="43"/>
      <c r="I942" s="43"/>
    </row>
    <row r="943" spans="2:9" ht="15.75" customHeight="1">
      <c r="B943" s="164"/>
      <c r="C943" s="2"/>
      <c r="D943" s="43"/>
      <c r="E943" s="43"/>
      <c r="F943" s="43"/>
      <c r="G943" s="43"/>
      <c r="H943" s="43"/>
      <c r="I943" s="43"/>
    </row>
    <row r="944" spans="2:9" ht="15.75" customHeight="1">
      <c r="B944" s="164"/>
      <c r="C944" s="2"/>
      <c r="D944" s="43"/>
      <c r="E944" s="43"/>
      <c r="F944" s="43"/>
      <c r="G944" s="43"/>
      <c r="H944" s="43"/>
      <c r="I944" s="43"/>
    </row>
    <row r="945" spans="2:9" ht="15.75" customHeight="1">
      <c r="B945" s="164"/>
      <c r="C945" s="2"/>
      <c r="D945" s="43"/>
      <c r="E945" s="43"/>
      <c r="F945" s="43"/>
      <c r="G945" s="43"/>
      <c r="H945" s="43"/>
      <c r="I945" s="43"/>
    </row>
    <row r="946" spans="2:9" ht="15.75" customHeight="1">
      <c r="B946" s="164"/>
      <c r="C946" s="2"/>
      <c r="D946" s="43"/>
      <c r="E946" s="43"/>
      <c r="F946" s="43"/>
      <c r="G946" s="43"/>
      <c r="H946" s="43"/>
      <c r="I946" s="43"/>
    </row>
    <row r="947" spans="2:9" ht="15.75" customHeight="1">
      <c r="B947" s="164"/>
      <c r="C947" s="2"/>
      <c r="D947" s="43"/>
      <c r="E947" s="43"/>
      <c r="F947" s="43"/>
      <c r="G947" s="43"/>
      <c r="H947" s="43"/>
      <c r="I947" s="43"/>
    </row>
    <row r="948" spans="2:9" ht="15.75" customHeight="1">
      <c r="B948" s="164"/>
      <c r="C948" s="2"/>
      <c r="D948" s="43"/>
      <c r="E948" s="43"/>
      <c r="F948" s="43"/>
      <c r="G948" s="43"/>
      <c r="H948" s="43"/>
      <c r="I948" s="43"/>
    </row>
    <row r="949" spans="2:9" ht="15.75" customHeight="1">
      <c r="B949" s="164"/>
      <c r="C949" s="2"/>
      <c r="D949" s="43"/>
      <c r="E949" s="43"/>
      <c r="F949" s="43"/>
      <c r="G949" s="43"/>
      <c r="H949" s="43"/>
      <c r="I949" s="43"/>
    </row>
    <row r="950" spans="2:9" ht="15.75" customHeight="1">
      <c r="B950" s="164"/>
      <c r="C950" s="2"/>
      <c r="D950" s="43"/>
      <c r="E950" s="43"/>
      <c r="F950" s="43"/>
      <c r="G950" s="43"/>
      <c r="H950" s="43"/>
      <c r="I950" s="43"/>
    </row>
    <row r="951" spans="2:9" ht="15.75" customHeight="1">
      <c r="B951" s="164"/>
      <c r="C951" s="2"/>
      <c r="D951" s="43"/>
      <c r="E951" s="43"/>
      <c r="F951" s="43"/>
      <c r="G951" s="43"/>
      <c r="H951" s="43"/>
      <c r="I951" s="43"/>
    </row>
    <row r="952" spans="2:9" ht="15.75" customHeight="1">
      <c r="B952" s="164"/>
      <c r="C952" s="2"/>
      <c r="D952" s="43"/>
      <c r="E952" s="43"/>
      <c r="F952" s="43"/>
      <c r="G952" s="43"/>
      <c r="H952" s="43"/>
      <c r="I952" s="43"/>
    </row>
    <row r="953" spans="2:9" ht="15.75" customHeight="1">
      <c r="B953" s="164"/>
      <c r="C953" s="2"/>
      <c r="D953" s="43"/>
      <c r="E953" s="43"/>
      <c r="F953" s="43"/>
      <c r="G953" s="43"/>
      <c r="H953" s="43"/>
      <c r="I953" s="43"/>
    </row>
    <row r="954" spans="2:9" ht="15.75" customHeight="1">
      <c r="B954" s="164"/>
      <c r="C954" s="2"/>
      <c r="D954" s="43"/>
      <c r="E954" s="43"/>
      <c r="F954" s="43"/>
      <c r="G954" s="43"/>
      <c r="H954" s="43"/>
      <c r="I954" s="43"/>
    </row>
    <row r="955" spans="2:9" ht="15.75" customHeight="1">
      <c r="B955" s="164"/>
      <c r="C955" s="2"/>
      <c r="D955" s="43"/>
      <c r="E955" s="43"/>
      <c r="F955" s="43"/>
      <c r="G955" s="43"/>
      <c r="H955" s="43"/>
      <c r="I955" s="43"/>
    </row>
    <row r="956" spans="2:9" ht="15.75" customHeight="1">
      <c r="B956" s="164"/>
      <c r="C956" s="2"/>
      <c r="D956" s="43"/>
      <c r="E956" s="43"/>
      <c r="F956" s="43"/>
      <c r="G956" s="43"/>
      <c r="H956" s="43"/>
      <c r="I956" s="43"/>
    </row>
    <row r="957" spans="2:9" ht="15.75" customHeight="1">
      <c r="B957" s="164"/>
      <c r="C957" s="2"/>
      <c r="D957" s="43"/>
      <c r="E957" s="43"/>
      <c r="F957" s="43"/>
      <c r="G957" s="43"/>
      <c r="H957" s="43"/>
      <c r="I957" s="43"/>
    </row>
    <row r="958" spans="2:9" ht="15.75" customHeight="1">
      <c r="B958" s="164"/>
      <c r="C958" s="2"/>
      <c r="D958" s="43"/>
      <c r="E958" s="43"/>
      <c r="F958" s="43"/>
      <c r="G958" s="43"/>
      <c r="H958" s="43"/>
      <c r="I958" s="43"/>
    </row>
    <row r="959" spans="2:9" ht="15.75" customHeight="1">
      <c r="B959" s="164"/>
      <c r="C959" s="2"/>
      <c r="D959" s="43"/>
      <c r="E959" s="43"/>
      <c r="F959" s="43"/>
      <c r="G959" s="43"/>
      <c r="H959" s="43"/>
      <c r="I959" s="43"/>
    </row>
    <row r="960" spans="2:9" ht="15.75" customHeight="1">
      <c r="B960" s="164"/>
      <c r="C960" s="2"/>
      <c r="D960" s="43"/>
      <c r="E960" s="43"/>
      <c r="F960" s="43"/>
      <c r="G960" s="43"/>
      <c r="H960" s="43"/>
      <c r="I960" s="43"/>
    </row>
    <row r="961" spans="2:9" ht="15.75" customHeight="1">
      <c r="B961" s="164"/>
      <c r="C961" s="2"/>
      <c r="D961" s="43"/>
      <c r="E961" s="43"/>
      <c r="F961" s="43"/>
      <c r="G961" s="43"/>
      <c r="H961" s="43"/>
      <c r="I961" s="43"/>
    </row>
    <row r="962" spans="2:9" ht="15.75" customHeight="1">
      <c r="B962" s="164"/>
      <c r="C962" s="2"/>
      <c r="D962" s="43"/>
      <c r="E962" s="43"/>
      <c r="F962" s="43"/>
      <c r="G962" s="43"/>
      <c r="H962" s="43"/>
      <c r="I962" s="43"/>
    </row>
    <row r="963" spans="2:9" ht="15.75" customHeight="1">
      <c r="B963" s="164"/>
      <c r="C963" s="2"/>
      <c r="D963" s="43"/>
      <c r="E963" s="43"/>
      <c r="F963" s="43"/>
      <c r="G963" s="43"/>
      <c r="H963" s="43"/>
      <c r="I963" s="43"/>
    </row>
    <row r="964" spans="2:9" ht="15.75" customHeight="1">
      <c r="B964" s="164"/>
      <c r="C964" s="2"/>
      <c r="D964" s="43"/>
      <c r="E964" s="43"/>
      <c r="F964" s="43"/>
      <c r="G964" s="43"/>
      <c r="H964" s="43"/>
      <c r="I964" s="43"/>
    </row>
    <row r="965" spans="2:9" ht="15.75" customHeight="1">
      <c r="B965" s="164"/>
      <c r="C965" s="2"/>
      <c r="D965" s="43"/>
      <c r="E965" s="43"/>
      <c r="F965" s="43"/>
      <c r="G965" s="43"/>
      <c r="H965" s="43"/>
      <c r="I965" s="43"/>
    </row>
    <row r="966" spans="2:9" ht="15.75" customHeight="1">
      <c r="B966" s="164"/>
      <c r="C966" s="2"/>
      <c r="D966" s="43"/>
      <c r="E966" s="43"/>
      <c r="F966" s="43"/>
      <c r="G966" s="43"/>
      <c r="H966" s="43"/>
      <c r="I966" s="43"/>
    </row>
    <row r="967" spans="2:9" ht="15.75" customHeight="1">
      <c r="B967" s="164"/>
      <c r="C967" s="2"/>
      <c r="D967" s="43"/>
      <c r="E967" s="43"/>
      <c r="F967" s="43"/>
      <c r="G967" s="43"/>
      <c r="H967" s="43"/>
      <c r="I967" s="43"/>
    </row>
    <row r="968" spans="2:9" ht="15.75" customHeight="1">
      <c r="B968" s="164"/>
      <c r="C968" s="2"/>
      <c r="D968" s="43"/>
      <c r="E968" s="43"/>
      <c r="F968" s="43"/>
      <c r="G968" s="43"/>
      <c r="H968" s="43"/>
      <c r="I968" s="43"/>
    </row>
    <row r="969" spans="2:9" ht="15.75" customHeight="1">
      <c r="B969" s="164"/>
      <c r="C969" s="2"/>
      <c r="D969" s="43"/>
      <c r="E969" s="43"/>
      <c r="F969" s="43"/>
      <c r="G969" s="43"/>
      <c r="H969" s="43"/>
      <c r="I969" s="43"/>
    </row>
    <row r="970" spans="2:9" ht="15.75" customHeight="1">
      <c r="B970" s="164"/>
      <c r="C970" s="2"/>
      <c r="D970" s="43"/>
      <c r="E970" s="43"/>
      <c r="F970" s="43"/>
      <c r="G970" s="43"/>
      <c r="H970" s="43"/>
      <c r="I970" s="43"/>
    </row>
    <row r="971" spans="2:9" ht="15.75" customHeight="1">
      <c r="B971" s="164"/>
      <c r="C971" s="2"/>
      <c r="D971" s="43"/>
      <c r="E971" s="43"/>
      <c r="F971" s="43"/>
      <c r="G971" s="43"/>
      <c r="H971" s="43"/>
      <c r="I971" s="43"/>
    </row>
    <row r="972" spans="2:9" ht="15.75" customHeight="1">
      <c r="B972" s="164"/>
      <c r="C972" s="2"/>
      <c r="D972" s="43"/>
      <c r="E972" s="43"/>
      <c r="F972" s="43"/>
      <c r="G972" s="43"/>
      <c r="H972" s="43"/>
      <c r="I972" s="43"/>
    </row>
    <row r="973" spans="2:9" ht="15.75" customHeight="1">
      <c r="B973" s="164"/>
      <c r="C973" s="2"/>
      <c r="D973" s="43"/>
      <c r="E973" s="43"/>
      <c r="F973" s="43"/>
      <c r="G973" s="43"/>
      <c r="H973" s="43"/>
      <c r="I973" s="43"/>
    </row>
    <row r="974" spans="2:9" ht="15.75" customHeight="1">
      <c r="B974" s="164"/>
      <c r="C974" s="2"/>
      <c r="D974" s="43"/>
      <c r="E974" s="43"/>
      <c r="F974" s="43"/>
      <c r="G974" s="43"/>
      <c r="H974" s="43"/>
      <c r="I974" s="43"/>
    </row>
    <row r="975" spans="2:9" ht="15.75" customHeight="1">
      <c r="B975" s="164"/>
      <c r="C975" s="2"/>
      <c r="D975" s="43"/>
      <c r="E975" s="43"/>
      <c r="F975" s="43"/>
      <c r="G975" s="43"/>
      <c r="H975" s="43"/>
      <c r="I975" s="43"/>
    </row>
    <row r="976" spans="2:9" ht="15.75" customHeight="1">
      <c r="B976" s="164"/>
      <c r="C976" s="2"/>
      <c r="D976" s="43"/>
      <c r="E976" s="43"/>
      <c r="F976" s="43"/>
      <c r="G976" s="43"/>
      <c r="H976" s="43"/>
      <c r="I976" s="43"/>
    </row>
    <row r="977" spans="2:9" ht="15.75" customHeight="1">
      <c r="B977" s="164"/>
      <c r="C977" s="2"/>
      <c r="D977" s="43"/>
      <c r="E977" s="43"/>
      <c r="F977" s="43"/>
      <c r="G977" s="43"/>
      <c r="H977" s="43"/>
      <c r="I977" s="43"/>
    </row>
    <row r="978" spans="2:9" ht="15.75" customHeight="1">
      <c r="B978" s="164"/>
      <c r="C978" s="2"/>
      <c r="D978" s="43"/>
      <c r="E978" s="43"/>
      <c r="F978" s="43"/>
      <c r="G978" s="43"/>
      <c r="H978" s="43"/>
      <c r="I978" s="43"/>
    </row>
    <row r="979" spans="2:9" ht="15.75" customHeight="1">
      <c r="B979" s="164"/>
      <c r="C979" s="2"/>
      <c r="D979" s="43"/>
      <c r="E979" s="43"/>
      <c r="F979" s="43"/>
      <c r="G979" s="43"/>
      <c r="H979" s="43"/>
      <c r="I979" s="43"/>
    </row>
    <row r="980" spans="2:9" ht="15.75" customHeight="1">
      <c r="B980" s="164"/>
      <c r="C980" s="2"/>
      <c r="D980" s="43"/>
      <c r="E980" s="43"/>
      <c r="F980" s="43"/>
      <c r="G980" s="43"/>
      <c r="H980" s="43"/>
      <c r="I980" s="43"/>
    </row>
    <row r="981" spans="2:9" ht="15.75" customHeight="1">
      <c r="B981" s="164"/>
      <c r="C981" s="2"/>
      <c r="D981" s="43"/>
      <c r="E981" s="43"/>
      <c r="F981" s="43"/>
      <c r="G981" s="43"/>
      <c r="H981" s="43"/>
      <c r="I981" s="43"/>
    </row>
    <row r="982" spans="2:9" ht="15.75" customHeight="1">
      <c r="B982" s="164"/>
      <c r="C982" s="2"/>
      <c r="D982" s="43"/>
      <c r="E982" s="43"/>
      <c r="F982" s="43"/>
      <c r="G982" s="43"/>
      <c r="H982" s="43"/>
      <c r="I982" s="43"/>
    </row>
    <row r="983" spans="2:9" ht="15.75" customHeight="1">
      <c r="B983" s="164"/>
      <c r="C983" s="2"/>
      <c r="D983" s="43"/>
      <c r="E983" s="43"/>
      <c r="F983" s="43"/>
      <c r="G983" s="43"/>
      <c r="H983" s="43"/>
      <c r="I983" s="43"/>
    </row>
    <row r="984" spans="2:9" ht="15.75" customHeight="1">
      <c r="B984" s="164"/>
      <c r="C984" s="2"/>
      <c r="D984" s="43"/>
      <c r="E984" s="43"/>
      <c r="F984" s="43"/>
      <c r="G984" s="43"/>
      <c r="H984" s="43"/>
      <c r="I984" s="43"/>
    </row>
    <row r="985" spans="2:9" ht="15.75" customHeight="1">
      <c r="B985" s="164"/>
      <c r="C985" s="2"/>
      <c r="D985" s="43"/>
      <c r="E985" s="43"/>
      <c r="F985" s="43"/>
      <c r="G985" s="43"/>
      <c r="H985" s="43"/>
      <c r="I985" s="43"/>
    </row>
    <row r="986" spans="2:9" ht="15.75" customHeight="1">
      <c r="B986" s="164"/>
      <c r="C986" s="2"/>
      <c r="D986" s="43"/>
      <c r="E986" s="43"/>
      <c r="F986" s="43"/>
      <c r="G986" s="43"/>
      <c r="H986" s="43"/>
      <c r="I986" s="43"/>
    </row>
    <row r="987" spans="2:9" ht="15.75" customHeight="1">
      <c r="B987" s="164"/>
      <c r="C987" s="2"/>
      <c r="D987" s="43"/>
      <c r="E987" s="43"/>
      <c r="F987" s="43"/>
      <c r="G987" s="43"/>
      <c r="H987" s="43"/>
      <c r="I987" s="43"/>
    </row>
    <row r="988" spans="2:9" ht="15.75" customHeight="1">
      <c r="B988" s="164"/>
      <c r="C988" s="2"/>
      <c r="D988" s="43"/>
      <c r="E988" s="43"/>
      <c r="F988" s="43"/>
      <c r="G988" s="43"/>
      <c r="H988" s="43"/>
      <c r="I988" s="43"/>
    </row>
    <row r="989" spans="2:9" ht="15.75" customHeight="1">
      <c r="B989" s="164"/>
      <c r="C989" s="2"/>
      <c r="D989" s="43"/>
      <c r="E989" s="43"/>
      <c r="F989" s="43"/>
      <c r="G989" s="43"/>
      <c r="H989" s="43"/>
      <c r="I989" s="43"/>
    </row>
    <row r="990" spans="2:9" ht="15.75" customHeight="1">
      <c r="B990" s="164"/>
      <c r="C990" s="2"/>
      <c r="D990" s="43"/>
      <c r="E990" s="43"/>
      <c r="F990" s="43"/>
      <c r="G990" s="43"/>
      <c r="H990" s="43"/>
      <c r="I990" s="43"/>
    </row>
    <row r="991" spans="2:9" ht="15.75" customHeight="1">
      <c r="B991" s="164"/>
      <c r="C991" s="2"/>
      <c r="D991" s="43"/>
      <c r="E991" s="43"/>
      <c r="F991" s="43"/>
      <c r="G991" s="43"/>
      <c r="H991" s="43"/>
      <c r="I991" s="43"/>
    </row>
    <row r="992" spans="2:9" ht="15.75" customHeight="1">
      <c r="B992" s="164"/>
      <c r="C992" s="2"/>
      <c r="D992" s="43"/>
      <c r="E992" s="43"/>
      <c r="F992" s="43"/>
      <c r="G992" s="43"/>
      <c r="H992" s="43"/>
      <c r="I992" s="43"/>
    </row>
    <row r="993" spans="2:9" ht="15.75" customHeight="1">
      <c r="B993" s="164"/>
      <c r="C993" s="2"/>
      <c r="D993" s="43"/>
      <c r="E993" s="43"/>
      <c r="F993" s="43"/>
      <c r="G993" s="43"/>
      <c r="H993" s="43"/>
      <c r="I993" s="43"/>
    </row>
    <row r="994" spans="2:9" ht="15.75" customHeight="1">
      <c r="B994" s="164"/>
      <c r="C994" s="2"/>
      <c r="D994" s="43"/>
      <c r="E994" s="43"/>
      <c r="F994" s="43"/>
      <c r="G994" s="43"/>
      <c r="H994" s="43"/>
      <c r="I994" s="43"/>
    </row>
    <row r="995" spans="2:9" ht="15.75" customHeight="1">
      <c r="B995" s="164"/>
      <c r="C995" s="2"/>
      <c r="D995" s="43"/>
      <c r="E995" s="43"/>
      <c r="F995" s="43"/>
      <c r="G995" s="43"/>
      <c r="H995" s="43"/>
      <c r="I995" s="43"/>
    </row>
    <row r="996" spans="2:9" ht="15.75" customHeight="1">
      <c r="B996" s="164"/>
      <c r="C996" s="2"/>
      <c r="D996" s="43"/>
      <c r="E996" s="43"/>
      <c r="F996" s="43"/>
      <c r="G996" s="43"/>
      <c r="H996" s="43"/>
      <c r="I996" s="43"/>
    </row>
    <row r="997" spans="2:9" ht="15.75" customHeight="1">
      <c r="B997" s="164"/>
      <c r="C997" s="2"/>
      <c r="D997" s="43"/>
      <c r="E997" s="43"/>
      <c r="F997" s="43"/>
      <c r="G997" s="43"/>
      <c r="H997" s="43"/>
      <c r="I997" s="43"/>
    </row>
    <row r="998" spans="2:9" ht="15.75" customHeight="1">
      <c r="B998" s="164"/>
      <c r="C998" s="2"/>
      <c r="D998" s="43"/>
      <c r="E998" s="43"/>
      <c r="F998" s="43"/>
      <c r="G998" s="43"/>
      <c r="H998" s="43"/>
      <c r="I998" s="43"/>
    </row>
    <row r="999" spans="2:9" ht="15.75" customHeight="1">
      <c r="B999" s="164"/>
      <c r="C999" s="2"/>
      <c r="D999" s="43"/>
      <c r="E999" s="43"/>
      <c r="F999" s="43"/>
      <c r="G999" s="43"/>
      <c r="H999" s="43"/>
      <c r="I999" s="43"/>
    </row>
    <row r="1000" spans="2:9" ht="15.75" customHeight="1">
      <c r="B1000" s="164"/>
      <c r="C1000" s="2"/>
      <c r="D1000" s="43"/>
      <c r="E1000" s="43"/>
      <c r="F1000" s="43"/>
      <c r="G1000" s="43"/>
      <c r="H1000" s="43"/>
      <c r="I1000" s="4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Prize Distribution</vt:lpstr>
      <vt:lpstr>Percentage</vt:lpstr>
      <vt:lpstr>Team Lineup</vt:lpstr>
      <vt:lpstr>Doubles Lineup</vt:lpstr>
      <vt:lpstr>Singles Lineup</vt:lpstr>
      <vt:lpstr>HC_Roster</vt:lpstr>
      <vt:lpstr>Roster</vt:lpstr>
      <vt:lpstr>Team Score</vt:lpstr>
      <vt:lpstr>Team Standings</vt:lpstr>
      <vt:lpstr>Double Score</vt:lpstr>
      <vt:lpstr>Double Standings</vt:lpstr>
      <vt:lpstr>Single Score</vt:lpstr>
      <vt:lpstr>Single Standings</vt:lpstr>
      <vt:lpstr>All-Events</vt:lpstr>
      <vt:lpstr>All-Events Standings</vt:lpstr>
      <vt:lpstr>Hoffman Score</vt:lpstr>
      <vt:lpstr>Hoffman Standings</vt:lpstr>
      <vt:lpstr>Hoffman Bracket</vt:lpstr>
      <vt:lpstr>HC Classic Score</vt:lpstr>
      <vt:lpstr>HC Classic Standings</vt:lpstr>
      <vt:lpstr>HC Classic Bracket</vt:lpstr>
      <vt:lpstr>Masters Score</vt:lpstr>
      <vt:lpstr>Masters Standings</vt:lpstr>
      <vt:lpstr>Masters Bracket</vt:lpstr>
      <vt:lpstr>Payout Prize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Dalton, Joshua</cp:lastModifiedBy>
  <cp:lastPrinted>2019-05-14T21:04:51Z</cp:lastPrinted>
  <dcterms:created xsi:type="dcterms:W3CDTF">2019-05-10T16:26:22Z</dcterms:created>
  <dcterms:modified xsi:type="dcterms:W3CDTF">2019-05-15T00:18:20Z</dcterms:modified>
</cp:coreProperties>
</file>